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r\DEMO\POP\2018\Baseline\Output\Web\Pop\"/>
    </mc:Choice>
  </mc:AlternateContent>
  <xr:revisionPtr revIDLastSave="0" documentId="8_{D79EA423-11C4-462F-8178-9D4F30C22151}" xr6:coauthVersionLast="38" xr6:coauthVersionMax="38" xr10:uidLastSave="{00000000-0000-0000-0000-000000000000}"/>
  <bookViews>
    <workbookView xWindow="0" yWindow="0" windowWidth="28770" windowHeight="13830" xr2:uid="{1EBC88FE-EFC8-4EBD-B568-FD590B399343}"/>
  </bookViews>
  <sheets>
    <sheet name="Brussels Hoofdstedelijk Gewest" sheetId="1" r:id="rId1"/>
    <sheet name="Vlaams Gewest" sheetId="2" r:id="rId2"/>
    <sheet name="Waals Gewest incl. Duitst. Gem.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</calcChain>
</file>

<file path=xl/sharedStrings.xml><?xml version="1.0" encoding="utf-8"?>
<sst xmlns="http://schemas.openxmlformats.org/spreadsheetml/2006/main" count="36" uniqueCount="12">
  <si>
    <t>Loop van de bevolking per gewest - Mannen en vrouwen (Brussels Hoofdstedelijk Gewest)</t>
  </si>
  <si>
    <t>Bron : 1991-2017 : waarnemingen, Statbel; 2018-2070 : vooruitzichten, FPB en Statbel</t>
  </si>
  <si>
    <t>Copyright: Federaal Planbureau; FOD Economie - Statbel</t>
  </si>
  <si>
    <t>Opmerking : breuk in de reeksen van de externe migraties. Vanaf 2010 worden de schrappingen en heringeschrijvingen die binnen het jaar gebeuren niet meer beschouwd als externe migraties.</t>
  </si>
  <si>
    <t>Loop van de bevolking per gewest - Mannen (Brussels Hoofdstedelijk Gewest)</t>
  </si>
  <si>
    <t>Loop van de bevolking per gewest - Vrouwen (Brussels Hoofdstedelijk Gewest)</t>
  </si>
  <si>
    <t>Loop van de bevolking per gewest - Mannen en vrouwen (Vlaams Gewest)</t>
  </si>
  <si>
    <t>Loop van de bevolking per gewest - Mannen (Vlaams Gewest)</t>
  </si>
  <si>
    <t>Loop van de bevolking per gewest - Vrouwen (Vlaams Gewest)</t>
  </si>
  <si>
    <t>Loop van de bevolking per gewest - Mannen en vrouwen (Waals Gewest incl. Duitst. Gem.)</t>
  </si>
  <si>
    <t>Loop van de bevolking per gewest - Mannen (Waals Gewest incl. Duitst. Gem.)</t>
  </si>
  <si>
    <t>Loop van de bevolking per gewest - Vrouwen (Waals Gewest incl. Duitst. Gem.)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</si>
</sst>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DA0A-6D5E-45DB-8D0B-266D15613D6D}">
  <dimension ref="A1:CD56"/>
  <sheetViews>
    <sheetView tabSelected="1" workbookViewId="0"/>
  </sheetViews>
  <sheetFormatPr defaultRowHeight="15" x14ac:dyDescent="0.25"/>
  <cols>
    <col min="1" max="1" width="35.7109375" customWidth="1"/>
    <col min="2" max="14" width="7" bestFit="1" customWidth="1"/>
    <col min="15" max="81" width="8" bestFit="1" customWidth="1"/>
  </cols>
  <sheetData>
    <row r="1" spans="1:82" x14ac:dyDescent="0.25">
      <c r="A1" s="1" t="s">
        <v>0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"Bevolking op 01/01"</f>
        <v>Bevolking op 01/01</v>
      </c>
      <c r="B5" s="2">
        <v>960324</v>
      </c>
      <c r="C5" s="2">
        <v>951217</v>
      </c>
      <c r="D5" s="2">
        <v>950339</v>
      </c>
      <c r="E5" s="2">
        <v>949070</v>
      </c>
      <c r="F5" s="2">
        <v>951580</v>
      </c>
      <c r="G5" s="2">
        <v>948122</v>
      </c>
      <c r="H5" s="2">
        <v>950597</v>
      </c>
      <c r="I5" s="2">
        <v>953175</v>
      </c>
      <c r="J5" s="2">
        <v>954460</v>
      </c>
      <c r="K5" s="2">
        <v>959318</v>
      </c>
      <c r="L5" s="2">
        <v>964405</v>
      </c>
      <c r="M5" s="2">
        <v>978384</v>
      </c>
      <c r="N5" s="2">
        <v>992041</v>
      </c>
      <c r="O5" s="2">
        <v>999899</v>
      </c>
      <c r="P5" s="2">
        <v>1006749</v>
      </c>
      <c r="Q5" s="2">
        <v>1018804</v>
      </c>
      <c r="R5" s="2">
        <v>1031215</v>
      </c>
      <c r="S5" s="2">
        <v>1048491</v>
      </c>
      <c r="T5" s="2">
        <v>1068532</v>
      </c>
      <c r="U5" s="2">
        <v>1089538</v>
      </c>
      <c r="V5" s="2">
        <v>1119088</v>
      </c>
      <c r="W5" s="2">
        <v>1138854</v>
      </c>
      <c r="X5" s="2">
        <v>1154635</v>
      </c>
      <c r="Y5" s="2">
        <v>1163486</v>
      </c>
      <c r="Z5" s="2">
        <v>1175173</v>
      </c>
      <c r="AA5" s="2">
        <v>1187890</v>
      </c>
      <c r="AB5" s="2">
        <v>1191604</v>
      </c>
      <c r="AC5" s="2">
        <v>1198726</v>
      </c>
      <c r="AD5" s="2">
        <v>1205464</v>
      </c>
      <c r="AE5" s="2">
        <v>1212352</v>
      </c>
      <c r="AF5" s="2">
        <v>1219448</v>
      </c>
      <c r="AG5" s="2">
        <v>1225207</v>
      </c>
      <c r="AH5" s="2">
        <v>1229762</v>
      </c>
      <c r="AI5" s="2">
        <v>1233240</v>
      </c>
      <c r="AJ5" s="2">
        <v>1235807</v>
      </c>
      <c r="AK5" s="2">
        <v>1237568</v>
      </c>
      <c r="AL5" s="2">
        <v>1238713</v>
      </c>
      <c r="AM5" s="2">
        <v>1240375</v>
      </c>
      <c r="AN5" s="2">
        <v>1242505</v>
      </c>
      <c r="AO5" s="2">
        <v>1245084</v>
      </c>
      <c r="AP5" s="2">
        <v>1248112</v>
      </c>
      <c r="AQ5" s="2">
        <v>1251625</v>
      </c>
      <c r="AR5" s="2">
        <v>1255567</v>
      </c>
      <c r="AS5" s="2">
        <v>1259892</v>
      </c>
      <c r="AT5" s="2">
        <v>1264561</v>
      </c>
      <c r="AU5" s="2">
        <v>1269535</v>
      </c>
      <c r="AV5" s="2">
        <v>1274420</v>
      </c>
      <c r="AW5" s="2">
        <v>1279196</v>
      </c>
      <c r="AX5" s="2">
        <v>1283841</v>
      </c>
      <c r="AY5" s="2">
        <v>1288345</v>
      </c>
      <c r="AZ5" s="2">
        <v>1292707</v>
      </c>
      <c r="BA5" s="2">
        <v>1296916</v>
      </c>
      <c r="BB5" s="2">
        <v>1300962</v>
      </c>
      <c r="BC5" s="2">
        <v>1304861</v>
      </c>
      <c r="BD5" s="2">
        <v>1308621</v>
      </c>
      <c r="BE5" s="2">
        <v>1312274</v>
      </c>
      <c r="BF5" s="2">
        <v>1315827</v>
      </c>
      <c r="BG5" s="2">
        <v>1319289</v>
      </c>
      <c r="BH5" s="2">
        <v>1322687</v>
      </c>
      <c r="BI5" s="2">
        <v>1326008</v>
      </c>
      <c r="BJ5" s="2">
        <v>1329283</v>
      </c>
      <c r="BK5" s="2">
        <v>1332524</v>
      </c>
      <c r="BL5" s="2">
        <v>1335755</v>
      </c>
      <c r="BM5" s="2">
        <v>1338967</v>
      </c>
      <c r="BN5" s="2">
        <v>1342179</v>
      </c>
      <c r="BO5" s="2">
        <v>1345388</v>
      </c>
      <c r="BP5" s="2">
        <v>1348599</v>
      </c>
      <c r="BQ5" s="2">
        <v>1351806</v>
      </c>
      <c r="BR5" s="2">
        <v>1355009</v>
      </c>
      <c r="BS5" s="2">
        <v>1358206</v>
      </c>
      <c r="BT5" s="2">
        <v>1361384</v>
      </c>
      <c r="BU5" s="2">
        <v>1364554</v>
      </c>
      <c r="BV5" s="2">
        <v>1367698</v>
      </c>
      <c r="BW5" s="2">
        <v>1370816</v>
      </c>
      <c r="BX5" s="2">
        <v>1373911</v>
      </c>
      <c r="BY5" s="2">
        <v>1376967</v>
      </c>
      <c r="BZ5" s="2">
        <v>1379980</v>
      </c>
      <c r="CA5" s="2">
        <v>1382954</v>
      </c>
      <c r="CB5" s="2">
        <v>1385881</v>
      </c>
      <c r="CC5" s="2">
        <v>1388773</v>
      </c>
    </row>
    <row r="6" spans="1:82" x14ac:dyDescent="0.25">
      <c r="A6" s="2" t="str">
        <f>"Natuurlijk saldo"</f>
        <v>Natuurlijk saldo</v>
      </c>
      <c r="B6" s="2">
        <v>1726</v>
      </c>
      <c r="C6" s="2">
        <v>2079</v>
      </c>
      <c r="D6" s="2">
        <v>1623</v>
      </c>
      <c r="E6" s="2">
        <v>1765</v>
      </c>
      <c r="F6" s="2">
        <v>1743</v>
      </c>
      <c r="G6" s="2">
        <v>2224</v>
      </c>
      <c r="H6" s="2">
        <v>2264</v>
      </c>
      <c r="I6" s="2">
        <v>2527</v>
      </c>
      <c r="J6" s="2">
        <v>2688</v>
      </c>
      <c r="K6" s="2">
        <v>3413</v>
      </c>
      <c r="L6" s="2">
        <v>4337</v>
      </c>
      <c r="M6" s="2">
        <v>3635</v>
      </c>
      <c r="N6" s="2">
        <v>4325</v>
      </c>
      <c r="O6" s="2">
        <v>5327</v>
      </c>
      <c r="P6" s="2">
        <v>5795</v>
      </c>
      <c r="Q6" s="2">
        <v>6669</v>
      </c>
      <c r="R6" s="2">
        <v>8153</v>
      </c>
      <c r="S6" s="2">
        <v>8213</v>
      </c>
      <c r="T6" s="2">
        <v>8742</v>
      </c>
      <c r="U6" s="2">
        <v>9179</v>
      </c>
      <c r="V6" s="2">
        <v>9225</v>
      </c>
      <c r="W6" s="2">
        <v>8870</v>
      </c>
      <c r="X6" s="2">
        <v>8909</v>
      </c>
      <c r="Y6" s="2">
        <v>9482</v>
      </c>
      <c r="Z6" s="2">
        <v>8885</v>
      </c>
      <c r="AA6" s="2">
        <v>8857</v>
      </c>
      <c r="AB6" s="2">
        <v>8678</v>
      </c>
      <c r="AC6" s="2">
        <v>8315</v>
      </c>
      <c r="AD6" s="2">
        <v>8553</v>
      </c>
      <c r="AE6" s="2">
        <v>8804</v>
      </c>
      <c r="AF6" s="2">
        <v>9073</v>
      </c>
      <c r="AG6" s="2">
        <v>9317</v>
      </c>
      <c r="AH6" s="2">
        <v>9543</v>
      </c>
      <c r="AI6" s="2">
        <v>9754</v>
      </c>
      <c r="AJ6" s="2">
        <v>9960</v>
      </c>
      <c r="AK6" s="2">
        <v>10168</v>
      </c>
      <c r="AL6" s="2">
        <v>10390</v>
      </c>
      <c r="AM6" s="2">
        <v>10644</v>
      </c>
      <c r="AN6" s="2">
        <v>10933</v>
      </c>
      <c r="AO6" s="2">
        <v>11250</v>
      </c>
      <c r="AP6" s="2">
        <v>11269</v>
      </c>
      <c r="AQ6" s="2">
        <v>11290</v>
      </c>
      <c r="AR6" s="2">
        <v>11333</v>
      </c>
      <c r="AS6" s="2">
        <v>11378</v>
      </c>
      <c r="AT6" s="2">
        <v>11428</v>
      </c>
      <c r="AU6" s="2">
        <v>11476</v>
      </c>
      <c r="AV6" s="2">
        <v>11506</v>
      </c>
      <c r="AW6" s="2">
        <v>11521</v>
      </c>
      <c r="AX6" s="2">
        <v>11518</v>
      </c>
      <c r="AY6" s="2">
        <v>11496</v>
      </c>
      <c r="AZ6" s="2">
        <v>11462</v>
      </c>
      <c r="BA6" s="2">
        <v>11405</v>
      </c>
      <c r="BB6" s="2">
        <v>11334</v>
      </c>
      <c r="BC6" s="2">
        <v>11257</v>
      </c>
      <c r="BD6" s="2">
        <v>11174</v>
      </c>
      <c r="BE6" s="2">
        <v>11095</v>
      </c>
      <c r="BF6" s="2">
        <v>11020</v>
      </c>
      <c r="BG6" s="2">
        <v>10954</v>
      </c>
      <c r="BH6" s="2">
        <v>10904</v>
      </c>
      <c r="BI6" s="2">
        <v>10861</v>
      </c>
      <c r="BJ6" s="2">
        <v>10835</v>
      </c>
      <c r="BK6" s="2">
        <v>10825</v>
      </c>
      <c r="BL6" s="2">
        <v>10825</v>
      </c>
      <c r="BM6" s="2">
        <v>10838</v>
      </c>
      <c r="BN6" s="2">
        <v>10865</v>
      </c>
      <c r="BO6" s="2">
        <v>10903</v>
      </c>
      <c r="BP6" s="2">
        <v>10950</v>
      </c>
      <c r="BQ6" s="2">
        <v>11005</v>
      </c>
      <c r="BR6" s="2">
        <v>11063</v>
      </c>
      <c r="BS6" s="2">
        <v>11123</v>
      </c>
      <c r="BT6" s="2">
        <v>11184</v>
      </c>
      <c r="BU6" s="2">
        <v>11239</v>
      </c>
      <c r="BV6" s="2">
        <v>11293</v>
      </c>
      <c r="BW6" s="2">
        <v>11345</v>
      </c>
      <c r="BX6" s="2">
        <v>11395</v>
      </c>
      <c r="BY6" s="2">
        <v>11439</v>
      </c>
      <c r="BZ6" s="2">
        <v>11480</v>
      </c>
      <c r="CA6" s="2">
        <v>11515</v>
      </c>
      <c r="CB6" s="2">
        <v>11550</v>
      </c>
      <c r="CC6" s="2">
        <v>11582</v>
      </c>
    </row>
    <row r="7" spans="1:82" x14ac:dyDescent="0.25">
      <c r="A7" s="2" t="str">
        <f>"Geboorten"</f>
        <v>Geboorten</v>
      </c>
      <c r="B7" s="2">
        <v>13040</v>
      </c>
      <c r="C7" s="2">
        <v>13133</v>
      </c>
      <c r="D7" s="2">
        <v>12584</v>
      </c>
      <c r="E7" s="2">
        <v>12674</v>
      </c>
      <c r="F7" s="2">
        <v>12496</v>
      </c>
      <c r="G7" s="2">
        <v>12682</v>
      </c>
      <c r="H7" s="2">
        <v>12751</v>
      </c>
      <c r="I7" s="2">
        <v>12908</v>
      </c>
      <c r="J7" s="2">
        <v>13241</v>
      </c>
      <c r="K7" s="2">
        <v>13626</v>
      </c>
      <c r="L7" s="2">
        <v>14513</v>
      </c>
      <c r="M7" s="2">
        <v>13929</v>
      </c>
      <c r="N7" s="2">
        <v>14668</v>
      </c>
      <c r="O7" s="2">
        <v>15173</v>
      </c>
      <c r="P7" s="2">
        <v>15492</v>
      </c>
      <c r="Q7" s="2">
        <v>16214</v>
      </c>
      <c r="R7" s="2">
        <v>17477</v>
      </c>
      <c r="S7" s="2">
        <v>17730</v>
      </c>
      <c r="T7" s="2">
        <v>18176</v>
      </c>
      <c r="U7" s="2">
        <v>18612</v>
      </c>
      <c r="V7" s="2">
        <v>18301</v>
      </c>
      <c r="W7" s="2">
        <v>18562</v>
      </c>
      <c r="X7" s="2">
        <v>18307</v>
      </c>
      <c r="Y7" s="2">
        <v>18514</v>
      </c>
      <c r="Z7" s="2">
        <v>18214</v>
      </c>
      <c r="AA7" s="2">
        <v>17923</v>
      </c>
      <c r="AB7" s="2">
        <v>17709</v>
      </c>
      <c r="AC7" s="2">
        <v>17390</v>
      </c>
      <c r="AD7" s="2">
        <v>17572</v>
      </c>
      <c r="AE7" s="2">
        <v>17768</v>
      </c>
      <c r="AF7" s="2">
        <v>17979</v>
      </c>
      <c r="AG7" s="2">
        <v>18163</v>
      </c>
      <c r="AH7" s="2">
        <v>18329</v>
      </c>
      <c r="AI7" s="2">
        <v>18482</v>
      </c>
      <c r="AJ7" s="2">
        <v>18637</v>
      </c>
      <c r="AK7" s="2">
        <v>18799</v>
      </c>
      <c r="AL7" s="2">
        <v>18979</v>
      </c>
      <c r="AM7" s="2">
        <v>19204</v>
      </c>
      <c r="AN7" s="2">
        <v>19471</v>
      </c>
      <c r="AO7" s="2">
        <v>19778</v>
      </c>
      <c r="AP7" s="2">
        <v>19796</v>
      </c>
      <c r="AQ7" s="2">
        <v>19831</v>
      </c>
      <c r="AR7" s="2">
        <v>19893</v>
      </c>
      <c r="AS7" s="2">
        <v>19964</v>
      </c>
      <c r="AT7" s="2">
        <v>20048</v>
      </c>
      <c r="AU7" s="2">
        <v>20139</v>
      </c>
      <c r="AV7" s="2">
        <v>20216</v>
      </c>
      <c r="AW7" s="2">
        <v>20282</v>
      </c>
      <c r="AX7" s="2">
        <v>20332</v>
      </c>
      <c r="AY7" s="2">
        <v>20362</v>
      </c>
      <c r="AZ7" s="2">
        <v>20379</v>
      </c>
      <c r="BA7" s="2">
        <v>20375</v>
      </c>
      <c r="BB7" s="2">
        <v>20355</v>
      </c>
      <c r="BC7" s="2">
        <v>20330</v>
      </c>
      <c r="BD7" s="2">
        <v>20296</v>
      </c>
      <c r="BE7" s="2">
        <v>20265</v>
      </c>
      <c r="BF7" s="2">
        <v>20236</v>
      </c>
      <c r="BG7" s="2">
        <v>20216</v>
      </c>
      <c r="BH7" s="2">
        <v>20209</v>
      </c>
      <c r="BI7" s="2">
        <v>20212</v>
      </c>
      <c r="BJ7" s="2">
        <v>20228</v>
      </c>
      <c r="BK7" s="2">
        <v>20258</v>
      </c>
      <c r="BL7" s="2">
        <v>20297</v>
      </c>
      <c r="BM7" s="2">
        <v>20347</v>
      </c>
      <c r="BN7" s="2">
        <v>20407</v>
      </c>
      <c r="BO7" s="2">
        <v>20474</v>
      </c>
      <c r="BP7" s="2">
        <v>20550</v>
      </c>
      <c r="BQ7" s="2">
        <v>20630</v>
      </c>
      <c r="BR7" s="2">
        <v>20711</v>
      </c>
      <c r="BS7" s="2">
        <v>20791</v>
      </c>
      <c r="BT7" s="2">
        <v>20868</v>
      </c>
      <c r="BU7" s="2">
        <v>20940</v>
      </c>
      <c r="BV7" s="2">
        <v>21006</v>
      </c>
      <c r="BW7" s="2">
        <v>21067</v>
      </c>
      <c r="BX7" s="2">
        <v>21121</v>
      </c>
      <c r="BY7" s="2">
        <v>21168</v>
      </c>
      <c r="BZ7" s="2">
        <v>21208</v>
      </c>
      <c r="CA7" s="2">
        <v>21242</v>
      </c>
      <c r="CB7" s="2">
        <v>21270</v>
      </c>
      <c r="CC7" s="2">
        <v>21291</v>
      </c>
    </row>
    <row r="8" spans="1:82" x14ac:dyDescent="0.25">
      <c r="A8" s="2" t="str">
        <f>"Overlijdens"</f>
        <v>Overlijdens</v>
      </c>
      <c r="B8" s="2">
        <v>11314</v>
      </c>
      <c r="C8" s="2">
        <v>11054</v>
      </c>
      <c r="D8" s="2">
        <v>10961</v>
      </c>
      <c r="E8" s="2">
        <v>10909</v>
      </c>
      <c r="F8" s="2">
        <v>10753</v>
      </c>
      <c r="G8" s="2">
        <v>10458</v>
      </c>
      <c r="H8" s="2">
        <v>10487</v>
      </c>
      <c r="I8" s="2">
        <v>10381</v>
      </c>
      <c r="J8" s="2">
        <v>10553</v>
      </c>
      <c r="K8" s="2">
        <v>10213</v>
      </c>
      <c r="L8" s="2">
        <v>10176</v>
      </c>
      <c r="M8" s="2">
        <v>10294</v>
      </c>
      <c r="N8" s="2">
        <v>10343</v>
      </c>
      <c r="O8" s="2">
        <v>9846</v>
      </c>
      <c r="P8" s="2">
        <v>9697</v>
      </c>
      <c r="Q8" s="2">
        <v>9545</v>
      </c>
      <c r="R8" s="2">
        <v>9324</v>
      </c>
      <c r="S8" s="2">
        <v>9517</v>
      </c>
      <c r="T8" s="2">
        <v>9434</v>
      </c>
      <c r="U8" s="2">
        <v>9433</v>
      </c>
      <c r="V8" s="2">
        <v>9076</v>
      </c>
      <c r="W8" s="2">
        <v>9692</v>
      </c>
      <c r="X8" s="2">
        <v>9398</v>
      </c>
      <c r="Y8" s="2">
        <v>9032</v>
      </c>
      <c r="Z8" s="2">
        <v>9329</v>
      </c>
      <c r="AA8" s="2">
        <v>9066</v>
      </c>
      <c r="AB8" s="2">
        <v>9031</v>
      </c>
      <c r="AC8" s="2">
        <v>9075</v>
      </c>
      <c r="AD8" s="2">
        <v>9019</v>
      </c>
      <c r="AE8" s="2">
        <v>8964</v>
      </c>
      <c r="AF8" s="2">
        <v>8906</v>
      </c>
      <c r="AG8" s="2">
        <v>8846</v>
      </c>
      <c r="AH8" s="2">
        <v>8786</v>
      </c>
      <c r="AI8" s="2">
        <v>8728</v>
      </c>
      <c r="AJ8" s="2">
        <v>8677</v>
      </c>
      <c r="AK8" s="2">
        <v>8631</v>
      </c>
      <c r="AL8" s="2">
        <v>8589</v>
      </c>
      <c r="AM8" s="2">
        <v>8560</v>
      </c>
      <c r="AN8" s="2">
        <v>8538</v>
      </c>
      <c r="AO8" s="2">
        <v>8528</v>
      </c>
      <c r="AP8" s="2">
        <v>8527</v>
      </c>
      <c r="AQ8" s="2">
        <v>8541</v>
      </c>
      <c r="AR8" s="2">
        <v>8560</v>
      </c>
      <c r="AS8" s="2">
        <v>8586</v>
      </c>
      <c r="AT8" s="2">
        <v>8620</v>
      </c>
      <c r="AU8" s="2">
        <v>8663</v>
      </c>
      <c r="AV8" s="2">
        <v>8710</v>
      </c>
      <c r="AW8" s="2">
        <v>8761</v>
      </c>
      <c r="AX8" s="2">
        <v>8814</v>
      </c>
      <c r="AY8" s="2">
        <v>8866</v>
      </c>
      <c r="AZ8" s="2">
        <v>8917</v>
      </c>
      <c r="BA8" s="2">
        <v>8970</v>
      </c>
      <c r="BB8" s="2">
        <v>9021</v>
      </c>
      <c r="BC8" s="2">
        <v>9073</v>
      </c>
      <c r="BD8" s="2">
        <v>9122</v>
      </c>
      <c r="BE8" s="2">
        <v>9170</v>
      </c>
      <c r="BF8" s="2">
        <v>9216</v>
      </c>
      <c r="BG8" s="2">
        <v>9262</v>
      </c>
      <c r="BH8" s="2">
        <v>9305</v>
      </c>
      <c r="BI8" s="2">
        <v>9351</v>
      </c>
      <c r="BJ8" s="2">
        <v>9393</v>
      </c>
      <c r="BK8" s="2">
        <v>9433</v>
      </c>
      <c r="BL8" s="2">
        <v>9472</v>
      </c>
      <c r="BM8" s="2">
        <v>9509</v>
      </c>
      <c r="BN8" s="2">
        <v>9542</v>
      </c>
      <c r="BO8" s="2">
        <v>9571</v>
      </c>
      <c r="BP8" s="2">
        <v>9600</v>
      </c>
      <c r="BQ8" s="2">
        <v>9625</v>
      </c>
      <c r="BR8" s="2">
        <v>9648</v>
      </c>
      <c r="BS8" s="2">
        <v>9668</v>
      </c>
      <c r="BT8" s="2">
        <v>9684</v>
      </c>
      <c r="BU8" s="2">
        <v>9701</v>
      </c>
      <c r="BV8" s="2">
        <v>9713</v>
      </c>
      <c r="BW8" s="2">
        <v>9722</v>
      </c>
      <c r="BX8" s="2">
        <v>9726</v>
      </c>
      <c r="BY8" s="2">
        <v>9729</v>
      </c>
      <c r="BZ8" s="2">
        <v>9728</v>
      </c>
      <c r="CA8" s="2">
        <v>9727</v>
      </c>
      <c r="CB8" s="2">
        <v>9720</v>
      </c>
      <c r="CC8" s="2">
        <v>9709</v>
      </c>
    </row>
    <row r="9" spans="1:82" x14ac:dyDescent="0.25">
      <c r="A9" s="2" t="str">
        <f>"Intern migratiesaldo"</f>
        <v>Intern migratiesaldo</v>
      </c>
      <c r="B9" s="2">
        <v>-12370</v>
      </c>
      <c r="C9" s="2">
        <v>-12100</v>
      </c>
      <c r="D9" s="2">
        <v>-10901</v>
      </c>
      <c r="E9" s="2">
        <v>-9146</v>
      </c>
      <c r="F9" s="2">
        <v>-7529</v>
      </c>
      <c r="G9" s="2">
        <v>-6199</v>
      </c>
      <c r="H9" s="2">
        <v>-5997</v>
      </c>
      <c r="I9" s="2">
        <v>-6004</v>
      </c>
      <c r="J9" s="2">
        <v>-5852</v>
      </c>
      <c r="K9" s="2">
        <v>-5861</v>
      </c>
      <c r="L9" s="2">
        <v>-6856</v>
      </c>
      <c r="M9" s="2">
        <v>-8089</v>
      </c>
      <c r="N9" s="2">
        <v>-10135</v>
      </c>
      <c r="O9" s="2">
        <v>-12038</v>
      </c>
      <c r="P9" s="2">
        <v>-12447</v>
      </c>
      <c r="Q9" s="2">
        <v>-13457</v>
      </c>
      <c r="R9" s="2">
        <v>-12995</v>
      </c>
      <c r="S9" s="2">
        <v>-12594</v>
      </c>
      <c r="T9" s="2">
        <v>-12041</v>
      </c>
      <c r="U9" s="2">
        <v>-12818</v>
      </c>
      <c r="V9" s="2">
        <v>-12946</v>
      </c>
      <c r="W9" s="2">
        <v>-13714</v>
      </c>
      <c r="X9" s="2">
        <v>-12583</v>
      </c>
      <c r="Y9" s="2">
        <v>-13420</v>
      </c>
      <c r="Z9" s="2">
        <v>-13336</v>
      </c>
      <c r="AA9" s="2">
        <v>-14743</v>
      </c>
      <c r="AB9" s="2">
        <v>-14301</v>
      </c>
      <c r="AC9" s="2">
        <v>-14257</v>
      </c>
      <c r="AD9" s="2">
        <v>-14463</v>
      </c>
      <c r="AE9" s="2">
        <v>-14687</v>
      </c>
      <c r="AF9" s="2">
        <v>-14747</v>
      </c>
      <c r="AG9" s="2">
        <v>-14796</v>
      </c>
      <c r="AH9" s="2">
        <v>-14817</v>
      </c>
      <c r="AI9" s="2">
        <v>-14828</v>
      </c>
      <c r="AJ9" s="2">
        <v>-14829</v>
      </c>
      <c r="AK9" s="2">
        <v>-14819</v>
      </c>
      <c r="AL9" s="2">
        <v>-14788</v>
      </c>
      <c r="AM9" s="2">
        <v>-14764</v>
      </c>
      <c r="AN9" s="2">
        <v>-14746</v>
      </c>
      <c r="AO9" s="2">
        <v>-14730</v>
      </c>
      <c r="AP9" s="2">
        <v>-14732</v>
      </c>
      <c r="AQ9" s="2">
        <v>-14742</v>
      </c>
      <c r="AR9" s="2">
        <v>-14782</v>
      </c>
      <c r="AS9" s="2">
        <v>-14835</v>
      </c>
      <c r="AT9" s="2">
        <v>-14910</v>
      </c>
      <c r="AU9" s="2">
        <v>-15017</v>
      </c>
      <c r="AV9" s="2">
        <v>-15139</v>
      </c>
      <c r="AW9" s="2">
        <v>-15273</v>
      </c>
      <c r="AX9" s="2">
        <v>-15402</v>
      </c>
      <c r="AY9" s="2">
        <v>-15515</v>
      </c>
      <c r="AZ9" s="2">
        <v>-15630</v>
      </c>
      <c r="BA9" s="2">
        <v>-15729</v>
      </c>
      <c r="BB9" s="2">
        <v>-15802</v>
      </c>
      <c r="BC9" s="2">
        <v>-15858</v>
      </c>
      <c r="BD9" s="2">
        <v>-15874</v>
      </c>
      <c r="BE9" s="2">
        <v>-15887</v>
      </c>
      <c r="BF9" s="2">
        <v>-15891</v>
      </c>
      <c r="BG9" s="2">
        <v>-15877</v>
      </c>
      <c r="BH9" s="2">
        <v>-15891</v>
      </c>
      <c r="BI9" s="2">
        <v>-15880</v>
      </c>
      <c r="BJ9" s="2">
        <v>-15874</v>
      </c>
      <c r="BK9" s="2">
        <v>-15862</v>
      </c>
      <c r="BL9" s="2">
        <v>-15868</v>
      </c>
      <c r="BM9" s="2">
        <v>-15867</v>
      </c>
      <c r="BN9" s="2">
        <v>-15882</v>
      </c>
      <c r="BO9" s="2">
        <v>-15905</v>
      </c>
      <c r="BP9" s="2">
        <v>-15938</v>
      </c>
      <c r="BQ9" s="2">
        <v>-15981</v>
      </c>
      <c r="BR9" s="2">
        <v>-16029</v>
      </c>
      <c r="BS9" s="2">
        <v>-16091</v>
      </c>
      <c r="BT9" s="2">
        <v>-16144</v>
      </c>
      <c r="BU9" s="2">
        <v>-16210</v>
      </c>
      <c r="BV9" s="2">
        <v>-16276</v>
      </c>
      <c r="BW9" s="2">
        <v>-16339</v>
      </c>
      <c r="BX9" s="2">
        <v>-16415</v>
      </c>
      <c r="BY9" s="2">
        <v>-16492</v>
      </c>
      <c r="BZ9" s="2">
        <v>-16564</v>
      </c>
      <c r="CA9" s="2">
        <v>-16638</v>
      </c>
      <c r="CB9" s="2">
        <v>-16700</v>
      </c>
      <c r="CC9" s="2">
        <v>-16779</v>
      </c>
    </row>
    <row r="10" spans="1:82" x14ac:dyDescent="0.25">
      <c r="A10" s="2" t="str">
        <f>"Interne immigratie"</f>
        <v>Interne immigratie</v>
      </c>
      <c r="B10" s="2">
        <v>17914</v>
      </c>
      <c r="C10" s="2">
        <v>19909</v>
      </c>
      <c r="D10" s="2">
        <v>20739</v>
      </c>
      <c r="E10" s="2">
        <v>21916</v>
      </c>
      <c r="F10" s="2">
        <v>21790</v>
      </c>
      <c r="G10" s="2">
        <v>22241</v>
      </c>
      <c r="H10" s="2">
        <v>22593</v>
      </c>
      <c r="I10" s="2">
        <v>22589</v>
      </c>
      <c r="J10" s="2">
        <v>23007</v>
      </c>
      <c r="K10" s="2">
        <v>21357</v>
      </c>
      <c r="L10" s="2">
        <v>21053</v>
      </c>
      <c r="M10" s="2">
        <v>21448</v>
      </c>
      <c r="N10" s="2">
        <v>21055</v>
      </c>
      <c r="O10" s="2">
        <v>21354</v>
      </c>
      <c r="P10" s="2">
        <v>21351</v>
      </c>
      <c r="Q10" s="2">
        <v>21067</v>
      </c>
      <c r="R10" s="2">
        <v>21766</v>
      </c>
      <c r="S10" s="2">
        <v>22068</v>
      </c>
      <c r="T10" s="2">
        <v>22004</v>
      </c>
      <c r="U10" s="2">
        <v>24236</v>
      </c>
      <c r="V10" s="2">
        <v>23179</v>
      </c>
      <c r="W10" s="2">
        <v>22698</v>
      </c>
      <c r="X10" s="2">
        <v>23655</v>
      </c>
      <c r="Y10" s="2">
        <v>23375</v>
      </c>
      <c r="Z10" s="2">
        <v>24139</v>
      </c>
      <c r="AA10" s="2">
        <v>24381</v>
      </c>
      <c r="AB10" s="2">
        <v>25129</v>
      </c>
      <c r="AC10" s="2">
        <v>24516</v>
      </c>
      <c r="AD10" s="2">
        <v>24587</v>
      </c>
      <c r="AE10" s="2">
        <v>24663</v>
      </c>
      <c r="AF10" s="2">
        <v>24770</v>
      </c>
      <c r="AG10" s="2">
        <v>24855</v>
      </c>
      <c r="AH10" s="2">
        <v>24927</v>
      </c>
      <c r="AI10" s="2">
        <v>24996</v>
      </c>
      <c r="AJ10" s="2">
        <v>25054</v>
      </c>
      <c r="AK10" s="2">
        <v>25101</v>
      </c>
      <c r="AL10" s="2">
        <v>25162</v>
      </c>
      <c r="AM10" s="2">
        <v>25245</v>
      </c>
      <c r="AN10" s="2">
        <v>25355</v>
      </c>
      <c r="AO10" s="2">
        <v>25489</v>
      </c>
      <c r="AP10" s="2">
        <v>25629</v>
      </c>
      <c r="AQ10" s="2">
        <v>25780</v>
      </c>
      <c r="AR10" s="2">
        <v>25915</v>
      </c>
      <c r="AS10" s="2">
        <v>26047</v>
      </c>
      <c r="AT10" s="2">
        <v>26165</v>
      </c>
      <c r="AU10" s="2">
        <v>26253</v>
      </c>
      <c r="AV10" s="2">
        <v>26310</v>
      </c>
      <c r="AW10" s="2">
        <v>26354</v>
      </c>
      <c r="AX10" s="2">
        <v>26376</v>
      </c>
      <c r="AY10" s="2">
        <v>26387</v>
      </c>
      <c r="AZ10" s="2">
        <v>26382</v>
      </c>
      <c r="BA10" s="2">
        <v>26385</v>
      </c>
      <c r="BB10" s="2">
        <v>26391</v>
      </c>
      <c r="BC10" s="2">
        <v>26422</v>
      </c>
      <c r="BD10" s="2">
        <v>26476</v>
      </c>
      <c r="BE10" s="2">
        <v>26543</v>
      </c>
      <c r="BF10" s="2">
        <v>26619</v>
      </c>
      <c r="BG10" s="2">
        <v>26713</v>
      </c>
      <c r="BH10" s="2">
        <v>26806</v>
      </c>
      <c r="BI10" s="2">
        <v>26914</v>
      </c>
      <c r="BJ10" s="2">
        <v>27030</v>
      </c>
      <c r="BK10" s="2">
        <v>27154</v>
      </c>
      <c r="BL10" s="2">
        <v>27282</v>
      </c>
      <c r="BM10" s="2">
        <v>27415</v>
      </c>
      <c r="BN10" s="2">
        <v>27540</v>
      </c>
      <c r="BO10" s="2">
        <v>27665</v>
      </c>
      <c r="BP10" s="2">
        <v>27782</v>
      </c>
      <c r="BQ10" s="2">
        <v>27896</v>
      </c>
      <c r="BR10" s="2">
        <v>28000</v>
      </c>
      <c r="BS10" s="2">
        <v>28094</v>
      </c>
      <c r="BT10" s="2">
        <v>28195</v>
      </c>
      <c r="BU10" s="2">
        <v>28283</v>
      </c>
      <c r="BV10" s="2">
        <v>28374</v>
      </c>
      <c r="BW10" s="2">
        <v>28456</v>
      </c>
      <c r="BX10" s="2">
        <v>28530</v>
      </c>
      <c r="BY10" s="2">
        <v>28596</v>
      </c>
      <c r="BZ10" s="2">
        <v>28660</v>
      </c>
      <c r="CA10" s="2">
        <v>28715</v>
      </c>
      <c r="CB10" s="2">
        <v>28777</v>
      </c>
      <c r="CC10" s="2">
        <v>28822</v>
      </c>
    </row>
    <row r="11" spans="1:82" x14ac:dyDescent="0.25">
      <c r="A11" s="2" t="str">
        <f>"Interne emigratie"</f>
        <v>Interne emigratie</v>
      </c>
      <c r="B11" s="2">
        <v>30284</v>
      </c>
      <c r="C11" s="2">
        <v>32009</v>
      </c>
      <c r="D11" s="2">
        <v>31640</v>
      </c>
      <c r="E11" s="2">
        <v>31062</v>
      </c>
      <c r="F11" s="2">
        <v>29319</v>
      </c>
      <c r="G11" s="2">
        <v>28440</v>
      </c>
      <c r="H11" s="2">
        <v>28590</v>
      </c>
      <c r="I11" s="2">
        <v>28593</v>
      </c>
      <c r="J11" s="2">
        <v>28859</v>
      </c>
      <c r="K11" s="2">
        <v>27218</v>
      </c>
      <c r="L11" s="2">
        <v>27909</v>
      </c>
      <c r="M11" s="2">
        <v>29537</v>
      </c>
      <c r="N11" s="2">
        <v>31190</v>
      </c>
      <c r="O11" s="2">
        <v>33392</v>
      </c>
      <c r="P11" s="2">
        <v>33798</v>
      </c>
      <c r="Q11" s="2">
        <v>34524</v>
      </c>
      <c r="R11" s="2">
        <v>34761</v>
      </c>
      <c r="S11" s="2">
        <v>34662</v>
      </c>
      <c r="T11" s="2">
        <v>34045</v>
      </c>
      <c r="U11" s="2">
        <v>37054</v>
      </c>
      <c r="V11" s="2">
        <v>36125</v>
      </c>
      <c r="W11" s="2">
        <v>36412</v>
      </c>
      <c r="X11" s="2">
        <v>36238</v>
      </c>
      <c r="Y11" s="2">
        <v>36795</v>
      </c>
      <c r="Z11" s="2">
        <v>37475</v>
      </c>
      <c r="AA11" s="2">
        <v>39124</v>
      </c>
      <c r="AB11" s="2">
        <v>39430</v>
      </c>
      <c r="AC11" s="2">
        <v>38773</v>
      </c>
      <c r="AD11" s="2">
        <v>39050</v>
      </c>
      <c r="AE11" s="2">
        <v>39350</v>
      </c>
      <c r="AF11" s="2">
        <v>39517</v>
      </c>
      <c r="AG11" s="2">
        <v>39651</v>
      </c>
      <c r="AH11" s="2">
        <v>39744</v>
      </c>
      <c r="AI11" s="2">
        <v>39824</v>
      </c>
      <c r="AJ11" s="2">
        <v>39883</v>
      </c>
      <c r="AK11" s="2">
        <v>39920</v>
      </c>
      <c r="AL11" s="2">
        <v>39950</v>
      </c>
      <c r="AM11" s="2">
        <v>40009</v>
      </c>
      <c r="AN11" s="2">
        <v>40101</v>
      </c>
      <c r="AO11" s="2">
        <v>40219</v>
      </c>
      <c r="AP11" s="2">
        <v>40361</v>
      </c>
      <c r="AQ11" s="2">
        <v>40522</v>
      </c>
      <c r="AR11" s="2">
        <v>40697</v>
      </c>
      <c r="AS11" s="2">
        <v>40882</v>
      </c>
      <c r="AT11" s="2">
        <v>41075</v>
      </c>
      <c r="AU11" s="2">
        <v>41270</v>
      </c>
      <c r="AV11" s="2">
        <v>41449</v>
      </c>
      <c r="AW11" s="2">
        <v>41627</v>
      </c>
      <c r="AX11" s="2">
        <v>41778</v>
      </c>
      <c r="AY11" s="2">
        <v>41902</v>
      </c>
      <c r="AZ11" s="2">
        <v>42012</v>
      </c>
      <c r="BA11" s="2">
        <v>42114</v>
      </c>
      <c r="BB11" s="2">
        <v>42193</v>
      </c>
      <c r="BC11" s="2">
        <v>42280</v>
      </c>
      <c r="BD11" s="2">
        <v>42350</v>
      </c>
      <c r="BE11" s="2">
        <v>42430</v>
      </c>
      <c r="BF11" s="2">
        <v>42510</v>
      </c>
      <c r="BG11" s="2">
        <v>42590</v>
      </c>
      <c r="BH11" s="2">
        <v>42697</v>
      </c>
      <c r="BI11" s="2">
        <v>42794</v>
      </c>
      <c r="BJ11" s="2">
        <v>42904</v>
      </c>
      <c r="BK11" s="2">
        <v>43016</v>
      </c>
      <c r="BL11" s="2">
        <v>43150</v>
      </c>
      <c r="BM11" s="2">
        <v>43282</v>
      </c>
      <c r="BN11" s="2">
        <v>43422</v>
      </c>
      <c r="BO11" s="2">
        <v>43570</v>
      </c>
      <c r="BP11" s="2">
        <v>43720</v>
      </c>
      <c r="BQ11" s="2">
        <v>43877</v>
      </c>
      <c r="BR11" s="2">
        <v>44029</v>
      </c>
      <c r="BS11" s="2">
        <v>44185</v>
      </c>
      <c r="BT11" s="2">
        <v>44339</v>
      </c>
      <c r="BU11" s="2">
        <v>44493</v>
      </c>
      <c r="BV11" s="2">
        <v>44650</v>
      </c>
      <c r="BW11" s="2">
        <v>44795</v>
      </c>
      <c r="BX11" s="2">
        <v>44945</v>
      </c>
      <c r="BY11" s="2">
        <v>45088</v>
      </c>
      <c r="BZ11" s="2">
        <v>45224</v>
      </c>
      <c r="CA11" s="2">
        <v>45353</v>
      </c>
      <c r="CB11" s="2">
        <v>45477</v>
      </c>
      <c r="CC11" s="2">
        <v>45601</v>
      </c>
    </row>
    <row r="12" spans="1:82" x14ac:dyDescent="0.25">
      <c r="A12" s="2" t="str">
        <f>"Extern migratiesaldo"</f>
        <v>Extern migratiesaldo</v>
      </c>
      <c r="B12" s="2">
        <v>1623</v>
      </c>
      <c r="C12" s="2">
        <v>8686</v>
      </c>
      <c r="D12" s="2">
        <v>7398</v>
      </c>
      <c r="E12" s="2">
        <v>9054</v>
      </c>
      <c r="F12" s="2">
        <v>4217</v>
      </c>
      <c r="G12" s="2">
        <v>4819</v>
      </c>
      <c r="H12" s="2">
        <v>4307</v>
      </c>
      <c r="I12" s="2">
        <v>2702</v>
      </c>
      <c r="J12" s="2">
        <v>6188</v>
      </c>
      <c r="K12" s="2">
        <v>6741</v>
      </c>
      <c r="L12" s="2">
        <v>15815</v>
      </c>
      <c r="M12" s="2">
        <v>16615</v>
      </c>
      <c r="N12" s="2">
        <v>12546</v>
      </c>
      <c r="O12" s="2">
        <v>12435</v>
      </c>
      <c r="P12" s="2">
        <v>16181</v>
      </c>
      <c r="Q12" s="2">
        <v>17588</v>
      </c>
      <c r="R12" s="2">
        <v>22194</v>
      </c>
      <c r="S12" s="2">
        <v>25957</v>
      </c>
      <c r="T12" s="2">
        <v>24265</v>
      </c>
      <c r="U12" s="2">
        <v>29406</v>
      </c>
      <c r="V12" s="2">
        <v>23615</v>
      </c>
      <c r="W12" s="2">
        <v>19498</v>
      </c>
      <c r="X12" s="2">
        <v>11975</v>
      </c>
      <c r="Y12" s="2">
        <v>16106</v>
      </c>
      <c r="Z12" s="2">
        <v>17309</v>
      </c>
      <c r="AA12" s="2">
        <v>9917</v>
      </c>
      <c r="AB12" s="2">
        <v>12580</v>
      </c>
      <c r="AC12" s="2">
        <v>12680</v>
      </c>
      <c r="AD12" s="2">
        <v>12798</v>
      </c>
      <c r="AE12" s="2">
        <v>12979</v>
      </c>
      <c r="AF12" s="2">
        <v>11433</v>
      </c>
      <c r="AG12" s="2">
        <v>10034</v>
      </c>
      <c r="AH12" s="2">
        <v>8752</v>
      </c>
      <c r="AI12" s="2">
        <v>7641</v>
      </c>
      <c r="AJ12" s="2">
        <v>6630</v>
      </c>
      <c r="AK12" s="2">
        <v>5796</v>
      </c>
      <c r="AL12" s="2">
        <v>6060</v>
      </c>
      <c r="AM12" s="2">
        <v>6250</v>
      </c>
      <c r="AN12" s="2">
        <v>6392</v>
      </c>
      <c r="AO12" s="2">
        <v>6508</v>
      </c>
      <c r="AP12" s="2">
        <v>6976</v>
      </c>
      <c r="AQ12" s="2">
        <v>7394</v>
      </c>
      <c r="AR12" s="2">
        <v>7774</v>
      </c>
      <c r="AS12" s="2">
        <v>8126</v>
      </c>
      <c r="AT12" s="2">
        <v>8456</v>
      </c>
      <c r="AU12" s="2">
        <v>8426</v>
      </c>
      <c r="AV12" s="2">
        <v>8409</v>
      </c>
      <c r="AW12" s="2">
        <v>8397</v>
      </c>
      <c r="AX12" s="2">
        <v>8388</v>
      </c>
      <c r="AY12" s="2">
        <v>8381</v>
      </c>
      <c r="AZ12" s="2">
        <v>8377</v>
      </c>
      <c r="BA12" s="2">
        <v>8370</v>
      </c>
      <c r="BB12" s="2">
        <v>8367</v>
      </c>
      <c r="BC12" s="2">
        <v>8361</v>
      </c>
      <c r="BD12" s="2">
        <v>8353</v>
      </c>
      <c r="BE12" s="2">
        <v>8345</v>
      </c>
      <c r="BF12" s="2">
        <v>8333</v>
      </c>
      <c r="BG12" s="2">
        <v>8321</v>
      </c>
      <c r="BH12" s="2">
        <v>8308</v>
      </c>
      <c r="BI12" s="2">
        <v>8294</v>
      </c>
      <c r="BJ12" s="2">
        <v>8280</v>
      </c>
      <c r="BK12" s="2">
        <v>8268</v>
      </c>
      <c r="BL12" s="2">
        <v>8255</v>
      </c>
      <c r="BM12" s="2">
        <v>8241</v>
      </c>
      <c r="BN12" s="2">
        <v>8226</v>
      </c>
      <c r="BO12" s="2">
        <v>8213</v>
      </c>
      <c r="BP12" s="2">
        <v>8195</v>
      </c>
      <c r="BQ12" s="2">
        <v>8179</v>
      </c>
      <c r="BR12" s="2">
        <v>8163</v>
      </c>
      <c r="BS12" s="2">
        <v>8146</v>
      </c>
      <c r="BT12" s="2">
        <v>8130</v>
      </c>
      <c r="BU12" s="2">
        <v>8115</v>
      </c>
      <c r="BV12" s="2">
        <v>8101</v>
      </c>
      <c r="BW12" s="2">
        <v>8089</v>
      </c>
      <c r="BX12" s="2">
        <v>8076</v>
      </c>
      <c r="BY12" s="2">
        <v>8066</v>
      </c>
      <c r="BZ12" s="2">
        <v>8058</v>
      </c>
      <c r="CA12" s="2">
        <v>8050</v>
      </c>
      <c r="CB12" s="2">
        <v>8042</v>
      </c>
      <c r="CC12" s="2">
        <v>8035</v>
      </c>
    </row>
    <row r="13" spans="1:82" x14ac:dyDescent="0.25">
      <c r="A13" s="2" t="str">
        <f>"Externe immigratie"</f>
        <v>Externe immigratie</v>
      </c>
      <c r="B13" s="2">
        <v>21446</v>
      </c>
      <c r="C13" s="2">
        <v>22617</v>
      </c>
      <c r="D13" s="2">
        <v>21455</v>
      </c>
      <c r="E13" s="2">
        <v>23325</v>
      </c>
      <c r="F13" s="2">
        <v>21852</v>
      </c>
      <c r="G13" s="2">
        <v>21870</v>
      </c>
      <c r="H13" s="2">
        <v>22506</v>
      </c>
      <c r="I13" s="2">
        <v>23505</v>
      </c>
      <c r="J13" s="2">
        <v>27136</v>
      </c>
      <c r="K13" s="2">
        <v>27237</v>
      </c>
      <c r="L13" s="2">
        <v>35179</v>
      </c>
      <c r="M13" s="2">
        <v>36009</v>
      </c>
      <c r="N13" s="2">
        <v>33747</v>
      </c>
      <c r="O13" s="2">
        <v>36294</v>
      </c>
      <c r="P13" s="2">
        <v>40724</v>
      </c>
      <c r="Q13" s="2">
        <v>41948</v>
      </c>
      <c r="R13" s="2">
        <v>46908</v>
      </c>
      <c r="S13" s="2">
        <v>52640</v>
      </c>
      <c r="T13" s="2">
        <v>53461</v>
      </c>
      <c r="U13" s="2">
        <v>55590</v>
      </c>
      <c r="V13" s="2">
        <v>52661</v>
      </c>
      <c r="W13" s="2">
        <v>49107</v>
      </c>
      <c r="X13" s="2">
        <v>46913</v>
      </c>
      <c r="Y13" s="2">
        <v>50188</v>
      </c>
      <c r="Z13" s="2">
        <v>50887</v>
      </c>
      <c r="AA13" s="2">
        <v>47902</v>
      </c>
      <c r="AB13" s="2">
        <v>50773</v>
      </c>
      <c r="AC13" s="2">
        <v>51332</v>
      </c>
      <c r="AD13" s="2">
        <v>52280</v>
      </c>
      <c r="AE13" s="2">
        <v>53333</v>
      </c>
      <c r="AF13" s="2">
        <v>52702</v>
      </c>
      <c r="AG13" s="2">
        <v>52082</v>
      </c>
      <c r="AH13" s="2">
        <v>51470</v>
      </c>
      <c r="AI13" s="2">
        <v>50867</v>
      </c>
      <c r="AJ13" s="2">
        <v>50273</v>
      </c>
      <c r="AK13" s="2">
        <v>49773</v>
      </c>
      <c r="AL13" s="2">
        <v>49274</v>
      </c>
      <c r="AM13" s="2">
        <v>48781</v>
      </c>
      <c r="AN13" s="2">
        <v>48295</v>
      </c>
      <c r="AO13" s="2">
        <v>47824</v>
      </c>
      <c r="AP13" s="2">
        <v>47808</v>
      </c>
      <c r="AQ13" s="2">
        <v>47799</v>
      </c>
      <c r="AR13" s="2">
        <v>47798</v>
      </c>
      <c r="AS13" s="2">
        <v>47809</v>
      </c>
      <c r="AT13" s="2">
        <v>47829</v>
      </c>
      <c r="AU13" s="2">
        <v>47854</v>
      </c>
      <c r="AV13" s="2">
        <v>47883</v>
      </c>
      <c r="AW13" s="2">
        <v>47914</v>
      </c>
      <c r="AX13" s="2">
        <v>47949</v>
      </c>
      <c r="AY13" s="2">
        <v>47989</v>
      </c>
      <c r="AZ13" s="2">
        <v>48031</v>
      </c>
      <c r="BA13" s="2">
        <v>48073</v>
      </c>
      <c r="BB13" s="2">
        <v>48116</v>
      </c>
      <c r="BC13" s="2">
        <v>48162</v>
      </c>
      <c r="BD13" s="2">
        <v>48212</v>
      </c>
      <c r="BE13" s="2">
        <v>48263</v>
      </c>
      <c r="BF13" s="2">
        <v>48316</v>
      </c>
      <c r="BG13" s="2">
        <v>48374</v>
      </c>
      <c r="BH13" s="2">
        <v>48436</v>
      </c>
      <c r="BI13" s="2">
        <v>48499</v>
      </c>
      <c r="BJ13" s="2">
        <v>48567</v>
      </c>
      <c r="BK13" s="2">
        <v>48639</v>
      </c>
      <c r="BL13" s="2">
        <v>48712</v>
      </c>
      <c r="BM13" s="2">
        <v>48786</v>
      </c>
      <c r="BN13" s="2">
        <v>48863</v>
      </c>
      <c r="BO13" s="2">
        <v>48942</v>
      </c>
      <c r="BP13" s="2">
        <v>49016</v>
      </c>
      <c r="BQ13" s="2">
        <v>49093</v>
      </c>
      <c r="BR13" s="2">
        <v>49168</v>
      </c>
      <c r="BS13" s="2">
        <v>49241</v>
      </c>
      <c r="BT13" s="2">
        <v>49313</v>
      </c>
      <c r="BU13" s="2">
        <v>49384</v>
      </c>
      <c r="BV13" s="2">
        <v>49454</v>
      </c>
      <c r="BW13" s="2">
        <v>49524</v>
      </c>
      <c r="BX13" s="2">
        <v>49591</v>
      </c>
      <c r="BY13" s="2">
        <v>49657</v>
      </c>
      <c r="BZ13" s="2">
        <v>49723</v>
      </c>
      <c r="CA13" s="2">
        <v>49785</v>
      </c>
      <c r="CB13" s="2">
        <v>49848</v>
      </c>
      <c r="CC13" s="2">
        <v>49909</v>
      </c>
    </row>
    <row r="14" spans="1:82" x14ac:dyDescent="0.25">
      <c r="A14" s="2" t="str">
        <f>"Externe emigratie"</f>
        <v>Externe emigratie</v>
      </c>
      <c r="B14" s="2">
        <v>19823</v>
      </c>
      <c r="C14" s="2">
        <v>13931</v>
      </c>
      <c r="D14" s="2">
        <v>14057</v>
      </c>
      <c r="E14" s="2">
        <v>14271</v>
      </c>
      <c r="F14" s="2">
        <v>17635</v>
      </c>
      <c r="G14" s="2">
        <v>17051</v>
      </c>
      <c r="H14" s="2">
        <v>18199</v>
      </c>
      <c r="I14" s="2">
        <v>20803</v>
      </c>
      <c r="J14" s="2">
        <v>20948</v>
      </c>
      <c r="K14" s="2">
        <v>20496</v>
      </c>
      <c r="L14" s="2">
        <v>19364</v>
      </c>
      <c r="M14" s="2">
        <v>19394</v>
      </c>
      <c r="N14" s="2">
        <v>21201</v>
      </c>
      <c r="O14" s="2">
        <v>23859</v>
      </c>
      <c r="P14" s="2">
        <v>24543</v>
      </c>
      <c r="Q14" s="2">
        <v>24360</v>
      </c>
      <c r="R14" s="2">
        <v>24714</v>
      </c>
      <c r="S14" s="2">
        <v>26683</v>
      </c>
      <c r="T14" s="2">
        <v>29196</v>
      </c>
      <c r="U14" s="2">
        <v>26184</v>
      </c>
      <c r="V14" s="2">
        <v>29046</v>
      </c>
      <c r="W14" s="2">
        <v>29609</v>
      </c>
      <c r="X14" s="2">
        <v>34938</v>
      </c>
      <c r="Y14" s="2">
        <v>34082</v>
      </c>
      <c r="Z14" s="2">
        <v>33578</v>
      </c>
      <c r="AA14" s="2">
        <v>37985</v>
      </c>
      <c r="AB14" s="2">
        <v>38193</v>
      </c>
      <c r="AC14" s="2">
        <v>38652</v>
      </c>
      <c r="AD14" s="2">
        <v>39482</v>
      </c>
      <c r="AE14" s="2">
        <v>40354</v>
      </c>
      <c r="AF14" s="2">
        <v>41269</v>
      </c>
      <c r="AG14" s="2">
        <v>42048</v>
      </c>
      <c r="AH14" s="2">
        <v>42718</v>
      </c>
      <c r="AI14" s="2">
        <v>43226</v>
      </c>
      <c r="AJ14" s="2">
        <v>43643</v>
      </c>
      <c r="AK14" s="2">
        <v>43977</v>
      </c>
      <c r="AL14" s="2">
        <v>43214</v>
      </c>
      <c r="AM14" s="2">
        <v>42531</v>
      </c>
      <c r="AN14" s="2">
        <v>41903</v>
      </c>
      <c r="AO14" s="2">
        <v>41316</v>
      </c>
      <c r="AP14" s="2">
        <v>40832</v>
      </c>
      <c r="AQ14" s="2">
        <v>40405</v>
      </c>
      <c r="AR14" s="2">
        <v>40024</v>
      </c>
      <c r="AS14" s="2">
        <v>39683</v>
      </c>
      <c r="AT14" s="2">
        <v>39373</v>
      </c>
      <c r="AU14" s="2">
        <v>39428</v>
      </c>
      <c r="AV14" s="2">
        <v>39474</v>
      </c>
      <c r="AW14" s="2">
        <v>39517</v>
      </c>
      <c r="AX14" s="2">
        <v>39561</v>
      </c>
      <c r="AY14" s="2">
        <v>39608</v>
      </c>
      <c r="AZ14" s="2">
        <v>39654</v>
      </c>
      <c r="BA14" s="2">
        <v>39703</v>
      </c>
      <c r="BB14" s="2">
        <v>39749</v>
      </c>
      <c r="BC14" s="2">
        <v>39801</v>
      </c>
      <c r="BD14" s="2">
        <v>39859</v>
      </c>
      <c r="BE14" s="2">
        <v>39918</v>
      </c>
      <c r="BF14" s="2">
        <v>39983</v>
      </c>
      <c r="BG14" s="2">
        <v>40053</v>
      </c>
      <c r="BH14" s="2">
        <v>40128</v>
      </c>
      <c r="BI14" s="2">
        <v>40205</v>
      </c>
      <c r="BJ14" s="2">
        <v>40287</v>
      </c>
      <c r="BK14" s="2">
        <v>40371</v>
      </c>
      <c r="BL14" s="2">
        <v>40457</v>
      </c>
      <c r="BM14" s="2">
        <v>40545</v>
      </c>
      <c r="BN14" s="2">
        <v>40637</v>
      </c>
      <c r="BO14" s="2">
        <v>40729</v>
      </c>
      <c r="BP14" s="2">
        <v>40821</v>
      </c>
      <c r="BQ14" s="2">
        <v>40914</v>
      </c>
      <c r="BR14" s="2">
        <v>41005</v>
      </c>
      <c r="BS14" s="2">
        <v>41095</v>
      </c>
      <c r="BT14" s="2">
        <v>41183</v>
      </c>
      <c r="BU14" s="2">
        <v>41269</v>
      </c>
      <c r="BV14" s="2">
        <v>41353</v>
      </c>
      <c r="BW14" s="2">
        <v>41435</v>
      </c>
      <c r="BX14" s="2">
        <v>41515</v>
      </c>
      <c r="BY14" s="2">
        <v>41591</v>
      </c>
      <c r="BZ14" s="2">
        <v>41665</v>
      </c>
      <c r="CA14" s="2">
        <v>41735</v>
      </c>
      <c r="CB14" s="2">
        <v>41806</v>
      </c>
      <c r="CC14" s="2">
        <v>41874</v>
      </c>
    </row>
    <row r="15" spans="1:82" x14ac:dyDescent="0.25">
      <c r="A15" s="2" t="str">
        <f>"Toename van de bevolking"</f>
        <v>Toename van de bevolking</v>
      </c>
      <c r="B15" s="2">
        <v>-9021</v>
      </c>
      <c r="C15" s="2">
        <v>-1335</v>
      </c>
      <c r="D15" s="2">
        <v>-1880</v>
      </c>
      <c r="E15" s="2">
        <v>1673</v>
      </c>
      <c r="F15" s="2">
        <v>-1569</v>
      </c>
      <c r="G15" s="2">
        <v>844</v>
      </c>
      <c r="H15" s="2">
        <v>574</v>
      </c>
      <c r="I15" s="2">
        <v>-775</v>
      </c>
      <c r="J15" s="2">
        <v>3024</v>
      </c>
      <c r="K15" s="2">
        <v>4293</v>
      </c>
      <c r="L15" s="2">
        <v>13296</v>
      </c>
      <c r="M15" s="2">
        <v>12161</v>
      </c>
      <c r="N15" s="2">
        <v>6736</v>
      </c>
      <c r="O15" s="2">
        <v>5724</v>
      </c>
      <c r="P15" s="2">
        <v>9529</v>
      </c>
      <c r="Q15" s="2">
        <v>10800</v>
      </c>
      <c r="R15" s="2">
        <v>17352</v>
      </c>
      <c r="S15" s="2">
        <v>21576</v>
      </c>
      <c r="T15" s="2">
        <v>20966</v>
      </c>
      <c r="U15" s="2">
        <v>25767</v>
      </c>
      <c r="V15" s="2">
        <v>19894</v>
      </c>
      <c r="W15" s="2">
        <v>14654</v>
      </c>
      <c r="X15" s="2">
        <v>8301</v>
      </c>
      <c r="Y15" s="2">
        <v>12168</v>
      </c>
      <c r="Z15" s="2">
        <v>12858</v>
      </c>
      <c r="AA15" s="2">
        <v>4031</v>
      </c>
      <c r="AB15" s="2">
        <v>6957</v>
      </c>
      <c r="AC15" s="2">
        <v>6738</v>
      </c>
      <c r="AD15" s="2">
        <v>6888</v>
      </c>
      <c r="AE15" s="2">
        <v>7096</v>
      </c>
      <c r="AF15" s="2">
        <v>5759</v>
      </c>
      <c r="AG15" s="2">
        <v>4555</v>
      </c>
      <c r="AH15" s="2">
        <v>3478</v>
      </c>
      <c r="AI15" s="2">
        <v>2567</v>
      </c>
      <c r="AJ15" s="2">
        <v>1761</v>
      </c>
      <c r="AK15" s="2">
        <v>1145</v>
      </c>
      <c r="AL15" s="2">
        <v>1662</v>
      </c>
      <c r="AM15" s="2">
        <v>2130</v>
      </c>
      <c r="AN15" s="2">
        <v>2579</v>
      </c>
      <c r="AO15" s="2">
        <v>3028</v>
      </c>
      <c r="AP15" s="2">
        <v>3513</v>
      </c>
      <c r="AQ15" s="2">
        <v>3942</v>
      </c>
      <c r="AR15" s="2">
        <v>4325</v>
      </c>
      <c r="AS15" s="2">
        <v>4669</v>
      </c>
      <c r="AT15" s="2">
        <v>4974</v>
      </c>
      <c r="AU15" s="2">
        <v>4885</v>
      </c>
      <c r="AV15" s="2">
        <v>4776</v>
      </c>
      <c r="AW15" s="2">
        <v>4645</v>
      </c>
      <c r="AX15" s="2">
        <v>4504</v>
      </c>
      <c r="AY15" s="2">
        <v>4362</v>
      </c>
      <c r="AZ15" s="2">
        <v>4209</v>
      </c>
      <c r="BA15" s="2">
        <v>4046</v>
      </c>
      <c r="BB15" s="2">
        <v>3899</v>
      </c>
      <c r="BC15" s="2">
        <v>3760</v>
      </c>
      <c r="BD15" s="2">
        <v>3653</v>
      </c>
      <c r="BE15" s="2">
        <v>3553</v>
      </c>
      <c r="BF15" s="2">
        <v>3462</v>
      </c>
      <c r="BG15" s="2">
        <v>3398</v>
      </c>
      <c r="BH15" s="2">
        <v>3321</v>
      </c>
      <c r="BI15" s="2">
        <v>3275</v>
      </c>
      <c r="BJ15" s="2">
        <v>3241</v>
      </c>
      <c r="BK15" s="2">
        <v>3231</v>
      </c>
      <c r="BL15" s="2">
        <v>3212</v>
      </c>
      <c r="BM15" s="2">
        <v>3212</v>
      </c>
      <c r="BN15" s="2">
        <v>3209</v>
      </c>
      <c r="BO15" s="2">
        <v>3211</v>
      </c>
      <c r="BP15" s="2">
        <v>3207</v>
      </c>
      <c r="BQ15" s="2">
        <v>3203</v>
      </c>
      <c r="BR15" s="2">
        <v>3197</v>
      </c>
      <c r="BS15" s="2">
        <v>3178</v>
      </c>
      <c r="BT15" s="2">
        <v>3170</v>
      </c>
      <c r="BU15" s="2">
        <v>3144</v>
      </c>
      <c r="BV15" s="2">
        <v>3118</v>
      </c>
      <c r="BW15" s="2">
        <v>3095</v>
      </c>
      <c r="BX15" s="2">
        <v>3056</v>
      </c>
      <c r="BY15" s="2">
        <v>3013</v>
      </c>
      <c r="BZ15" s="2">
        <v>2974</v>
      </c>
      <c r="CA15" s="2">
        <v>2927</v>
      </c>
      <c r="CB15" s="2">
        <v>2892</v>
      </c>
      <c r="CC15" s="2">
        <v>2838</v>
      </c>
    </row>
    <row r="16" spans="1:82" x14ac:dyDescent="0.25">
      <c r="A16" s="2" t="str">
        <f>"Statistische aanpassing"</f>
        <v>Statistische aanpassing</v>
      </c>
      <c r="B16" s="2">
        <v>-86</v>
      </c>
      <c r="C16" s="2">
        <v>457</v>
      </c>
      <c r="D16" s="2">
        <v>611</v>
      </c>
      <c r="E16" s="2">
        <v>837</v>
      </c>
      <c r="F16" s="2">
        <v>-1889</v>
      </c>
      <c r="G16" s="2">
        <v>1631</v>
      </c>
      <c r="H16" s="2">
        <v>2004</v>
      </c>
      <c r="I16" s="2">
        <v>2060</v>
      </c>
      <c r="J16" s="2">
        <v>1834</v>
      </c>
      <c r="K16" s="2">
        <v>794</v>
      </c>
      <c r="L16" s="2">
        <v>683</v>
      </c>
      <c r="M16" s="2">
        <v>1496</v>
      </c>
      <c r="N16" s="2">
        <v>1122</v>
      </c>
      <c r="O16" s="2">
        <v>1126</v>
      </c>
      <c r="P16" s="2">
        <v>2526</v>
      </c>
      <c r="Q16" s="2">
        <v>1611</v>
      </c>
      <c r="R16" s="2">
        <v>-76</v>
      </c>
      <c r="S16" s="2">
        <v>-1535</v>
      </c>
      <c r="T16" s="2">
        <v>40</v>
      </c>
      <c r="U16" s="2">
        <v>3783</v>
      </c>
      <c r="V16" s="2">
        <v>-128</v>
      </c>
      <c r="W16" s="2">
        <v>1127</v>
      </c>
      <c r="X16" s="2">
        <v>550</v>
      </c>
      <c r="Y16" s="2">
        <v>-481</v>
      </c>
      <c r="Z16" s="2">
        <v>-141</v>
      </c>
      <c r="AA16" s="2">
        <v>-317</v>
      </c>
      <c r="AB16" s="2">
        <v>165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</row>
    <row r="17" spans="1:82" ht="15.75" thickBot="1" x14ac:dyDescent="0.3">
      <c r="A17" s="3" t="str">
        <f>"Bevolking op 31/12"</f>
        <v>Bevolking op 31/12</v>
      </c>
      <c r="B17" s="3">
        <v>951217</v>
      </c>
      <c r="C17" s="3">
        <v>950339</v>
      </c>
      <c r="D17" s="3">
        <v>949070</v>
      </c>
      <c r="E17" s="3">
        <v>951580</v>
      </c>
      <c r="F17" s="3">
        <v>948122</v>
      </c>
      <c r="G17" s="3">
        <v>950597</v>
      </c>
      <c r="H17" s="3">
        <v>953175</v>
      </c>
      <c r="I17" s="3">
        <v>954460</v>
      </c>
      <c r="J17" s="3">
        <v>959318</v>
      </c>
      <c r="K17" s="3">
        <v>964405</v>
      </c>
      <c r="L17" s="3">
        <v>978384</v>
      </c>
      <c r="M17" s="3">
        <v>992041</v>
      </c>
      <c r="N17" s="3">
        <v>999899</v>
      </c>
      <c r="O17" s="3">
        <v>1006749</v>
      </c>
      <c r="P17" s="3">
        <v>1018804</v>
      </c>
      <c r="Q17" s="3">
        <v>1031215</v>
      </c>
      <c r="R17" s="3">
        <v>1048491</v>
      </c>
      <c r="S17" s="3">
        <v>1068532</v>
      </c>
      <c r="T17" s="3">
        <v>1089538</v>
      </c>
      <c r="U17" s="3">
        <v>1119088</v>
      </c>
      <c r="V17" s="3">
        <v>1138854</v>
      </c>
      <c r="W17" s="3">
        <v>1154635</v>
      </c>
      <c r="X17" s="3">
        <v>1163486</v>
      </c>
      <c r="Y17" s="3">
        <v>1175173</v>
      </c>
      <c r="Z17" s="3">
        <v>1187890</v>
      </c>
      <c r="AA17" s="3">
        <v>1191604</v>
      </c>
      <c r="AB17" s="3">
        <v>1198726</v>
      </c>
      <c r="AC17" s="3">
        <v>1205464</v>
      </c>
      <c r="AD17" s="3">
        <v>1212352</v>
      </c>
      <c r="AE17" s="3">
        <v>1219448</v>
      </c>
      <c r="AF17" s="3">
        <v>1225207</v>
      </c>
      <c r="AG17" s="3">
        <v>1229762</v>
      </c>
      <c r="AH17" s="3">
        <v>1233240</v>
      </c>
      <c r="AI17" s="3">
        <v>1235807</v>
      </c>
      <c r="AJ17" s="3">
        <v>1237568</v>
      </c>
      <c r="AK17" s="3">
        <v>1238713</v>
      </c>
      <c r="AL17" s="3">
        <v>1240375</v>
      </c>
      <c r="AM17" s="3">
        <v>1242505</v>
      </c>
      <c r="AN17" s="3">
        <v>1245084</v>
      </c>
      <c r="AO17" s="3">
        <v>1248112</v>
      </c>
      <c r="AP17" s="3">
        <v>1251625</v>
      </c>
      <c r="AQ17" s="3">
        <v>1255567</v>
      </c>
      <c r="AR17" s="3">
        <v>1259892</v>
      </c>
      <c r="AS17" s="3">
        <v>1264561</v>
      </c>
      <c r="AT17" s="3">
        <v>1269535</v>
      </c>
      <c r="AU17" s="3">
        <v>1274420</v>
      </c>
      <c r="AV17" s="3">
        <v>1279196</v>
      </c>
      <c r="AW17" s="3">
        <v>1283841</v>
      </c>
      <c r="AX17" s="3">
        <v>1288345</v>
      </c>
      <c r="AY17" s="3">
        <v>1292707</v>
      </c>
      <c r="AZ17" s="3">
        <v>1296916</v>
      </c>
      <c r="BA17" s="3">
        <v>1300962</v>
      </c>
      <c r="BB17" s="3">
        <v>1304861</v>
      </c>
      <c r="BC17" s="3">
        <v>1308621</v>
      </c>
      <c r="BD17" s="3">
        <v>1312274</v>
      </c>
      <c r="BE17" s="3">
        <v>1315827</v>
      </c>
      <c r="BF17" s="3">
        <v>1319289</v>
      </c>
      <c r="BG17" s="3">
        <v>1322687</v>
      </c>
      <c r="BH17" s="3">
        <v>1326008</v>
      </c>
      <c r="BI17" s="3">
        <v>1329283</v>
      </c>
      <c r="BJ17" s="3">
        <v>1332524</v>
      </c>
      <c r="BK17" s="3">
        <v>1335755</v>
      </c>
      <c r="BL17" s="3">
        <v>1338967</v>
      </c>
      <c r="BM17" s="3">
        <v>1342179</v>
      </c>
      <c r="BN17" s="3">
        <v>1345388</v>
      </c>
      <c r="BO17" s="3">
        <v>1348599</v>
      </c>
      <c r="BP17" s="3">
        <v>1351806</v>
      </c>
      <c r="BQ17" s="3">
        <v>1355009</v>
      </c>
      <c r="BR17" s="3">
        <v>1358206</v>
      </c>
      <c r="BS17" s="3">
        <v>1361384</v>
      </c>
      <c r="BT17" s="3">
        <v>1364554</v>
      </c>
      <c r="BU17" s="3">
        <v>1367698</v>
      </c>
      <c r="BV17" s="3">
        <v>1370816</v>
      </c>
      <c r="BW17" s="3">
        <v>1373911</v>
      </c>
      <c r="BX17" s="3">
        <v>1376967</v>
      </c>
      <c r="BY17" s="3">
        <v>1379980</v>
      </c>
      <c r="BZ17" s="3">
        <v>1382954</v>
      </c>
      <c r="CA17" s="3">
        <v>1385881</v>
      </c>
      <c r="CB17" s="3">
        <v>1388773</v>
      </c>
      <c r="CC17" s="3">
        <v>1391611</v>
      </c>
    </row>
    <row r="18" spans="1:82" x14ac:dyDescent="0.25">
      <c r="A18" t="s">
        <v>3</v>
      </c>
    </row>
    <row r="20" spans="1:82" x14ac:dyDescent="0.25">
      <c r="A20" s="1" t="s">
        <v>4</v>
      </c>
    </row>
    <row r="21" spans="1:82" x14ac:dyDescent="0.25">
      <c r="A21" t="s">
        <v>1</v>
      </c>
    </row>
    <row r="22" spans="1:82" ht="15.75" thickBot="1" x14ac:dyDescent="0.3">
      <c r="A22" t="s">
        <v>2</v>
      </c>
    </row>
    <row r="23" spans="1:82" x14ac:dyDescent="0.25">
      <c r="A23" s="4"/>
      <c r="B23" s="5" t="str">
        <f>"1991"</f>
        <v>1991</v>
      </c>
      <c r="C23" s="5" t="str">
        <f>"1992"</f>
        <v>1992</v>
      </c>
      <c r="D23" s="5" t="str">
        <f>"1993"</f>
        <v>1993</v>
      </c>
      <c r="E23" s="5" t="str">
        <f>"1994"</f>
        <v>1994</v>
      </c>
      <c r="F23" s="5" t="str">
        <f>"1995"</f>
        <v>1995</v>
      </c>
      <c r="G23" s="5" t="str">
        <f>"1996"</f>
        <v>1996</v>
      </c>
      <c r="H23" s="5" t="str">
        <f>"1997"</f>
        <v>1997</v>
      </c>
      <c r="I23" s="5" t="str">
        <f>"1998"</f>
        <v>1998</v>
      </c>
      <c r="J23" s="5" t="str">
        <f>"1999"</f>
        <v>1999</v>
      </c>
      <c r="K23" s="5" t="str">
        <f>"2000"</f>
        <v>2000</v>
      </c>
      <c r="L23" s="5" t="str">
        <f>"2001"</f>
        <v>2001</v>
      </c>
      <c r="M23" s="5" t="str">
        <f>"2002"</f>
        <v>2002</v>
      </c>
      <c r="N23" s="5" t="str">
        <f>"2003"</f>
        <v>2003</v>
      </c>
      <c r="O23" s="5" t="str">
        <f>"2004"</f>
        <v>2004</v>
      </c>
      <c r="P23" s="5" t="str">
        <f>"2005"</f>
        <v>2005</v>
      </c>
      <c r="Q23" s="5" t="str">
        <f>"2006"</f>
        <v>2006</v>
      </c>
      <c r="R23" s="5" t="str">
        <f>"2007"</f>
        <v>2007</v>
      </c>
      <c r="S23" s="5" t="str">
        <f>"2008"</f>
        <v>2008</v>
      </c>
      <c r="T23" s="5" t="str">
        <f>"2009"</f>
        <v>2009</v>
      </c>
      <c r="U23" s="5" t="str">
        <f>"2010"</f>
        <v>2010</v>
      </c>
      <c r="V23" s="5" t="str">
        <f>"2011"</f>
        <v>2011</v>
      </c>
      <c r="W23" s="5" t="str">
        <f>"2012"</f>
        <v>2012</v>
      </c>
      <c r="X23" s="5" t="str">
        <f>"2013"</f>
        <v>2013</v>
      </c>
      <c r="Y23" s="5" t="str">
        <f>"2014"</f>
        <v>2014</v>
      </c>
      <c r="Z23" s="5" t="str">
        <f>"2015"</f>
        <v>2015</v>
      </c>
      <c r="AA23" s="5" t="str">
        <f>"2016"</f>
        <v>2016</v>
      </c>
      <c r="AB23" s="5" t="str">
        <f>"2017"</f>
        <v>2017</v>
      </c>
      <c r="AC23" s="5" t="str">
        <f>"2018"</f>
        <v>2018</v>
      </c>
      <c r="AD23" s="5" t="str">
        <f>"2019"</f>
        <v>2019</v>
      </c>
      <c r="AE23" s="5" t="str">
        <f>"2020"</f>
        <v>2020</v>
      </c>
      <c r="AF23" s="5" t="str">
        <f>"2021"</f>
        <v>2021</v>
      </c>
      <c r="AG23" s="5" t="str">
        <f>"2022"</f>
        <v>2022</v>
      </c>
      <c r="AH23" s="5" t="str">
        <f>"2023"</f>
        <v>2023</v>
      </c>
      <c r="AI23" s="5" t="str">
        <f>"2024"</f>
        <v>2024</v>
      </c>
      <c r="AJ23" s="5" t="str">
        <f>"2025"</f>
        <v>2025</v>
      </c>
      <c r="AK23" s="5" t="str">
        <f>"2026"</f>
        <v>2026</v>
      </c>
      <c r="AL23" s="5" t="str">
        <f>"2027"</f>
        <v>2027</v>
      </c>
      <c r="AM23" s="5" t="str">
        <f>"2028"</f>
        <v>2028</v>
      </c>
      <c r="AN23" s="5" t="str">
        <f>"2029"</f>
        <v>2029</v>
      </c>
      <c r="AO23" s="5" t="str">
        <f>"2030"</f>
        <v>2030</v>
      </c>
      <c r="AP23" s="5" t="str">
        <f>"2031"</f>
        <v>2031</v>
      </c>
      <c r="AQ23" s="5" t="str">
        <f>"2032"</f>
        <v>2032</v>
      </c>
      <c r="AR23" s="5" t="str">
        <f>"2033"</f>
        <v>2033</v>
      </c>
      <c r="AS23" s="5" t="str">
        <f>"2034"</f>
        <v>2034</v>
      </c>
      <c r="AT23" s="5" t="str">
        <f>"2035"</f>
        <v>2035</v>
      </c>
      <c r="AU23" s="5" t="str">
        <f>"2036"</f>
        <v>2036</v>
      </c>
      <c r="AV23" s="5" t="str">
        <f>"2037"</f>
        <v>2037</v>
      </c>
      <c r="AW23" s="5" t="str">
        <f>"2038"</f>
        <v>2038</v>
      </c>
      <c r="AX23" s="5" t="str">
        <f>"2039"</f>
        <v>2039</v>
      </c>
      <c r="AY23" s="5" t="str">
        <f>"2040"</f>
        <v>2040</v>
      </c>
      <c r="AZ23" s="5" t="str">
        <f>"2041"</f>
        <v>2041</v>
      </c>
      <c r="BA23" s="5" t="str">
        <f>"2042"</f>
        <v>2042</v>
      </c>
      <c r="BB23" s="5" t="str">
        <f>"2043"</f>
        <v>2043</v>
      </c>
      <c r="BC23" s="5" t="str">
        <f>"2044"</f>
        <v>2044</v>
      </c>
      <c r="BD23" s="5" t="str">
        <f>"2045"</f>
        <v>2045</v>
      </c>
      <c r="BE23" s="5" t="str">
        <f>"2046"</f>
        <v>2046</v>
      </c>
      <c r="BF23" s="5" t="str">
        <f>"2047"</f>
        <v>2047</v>
      </c>
      <c r="BG23" s="5" t="str">
        <f>"2048"</f>
        <v>2048</v>
      </c>
      <c r="BH23" s="5" t="str">
        <f>"2049"</f>
        <v>2049</v>
      </c>
      <c r="BI23" s="5" t="str">
        <f>"2050"</f>
        <v>2050</v>
      </c>
      <c r="BJ23" s="5" t="str">
        <f>"2051"</f>
        <v>2051</v>
      </c>
      <c r="BK23" s="5" t="str">
        <f>"2052"</f>
        <v>2052</v>
      </c>
      <c r="BL23" s="5" t="str">
        <f>"2053"</f>
        <v>2053</v>
      </c>
      <c r="BM23" s="5" t="str">
        <f>"2054"</f>
        <v>2054</v>
      </c>
      <c r="BN23" s="5" t="str">
        <f>"2055"</f>
        <v>2055</v>
      </c>
      <c r="BO23" s="5" t="str">
        <f>"2056"</f>
        <v>2056</v>
      </c>
      <c r="BP23" s="5" t="str">
        <f>"2057"</f>
        <v>2057</v>
      </c>
      <c r="BQ23" s="5" t="str">
        <f>"2058"</f>
        <v>2058</v>
      </c>
      <c r="BR23" s="5" t="str">
        <f>"2059"</f>
        <v>2059</v>
      </c>
      <c r="BS23" s="5" t="str">
        <f>"2060"</f>
        <v>2060</v>
      </c>
      <c r="BT23" s="5" t="str">
        <f>"2061"</f>
        <v>2061</v>
      </c>
      <c r="BU23" s="5" t="str">
        <f>"2062"</f>
        <v>2062</v>
      </c>
      <c r="BV23" s="5" t="str">
        <f>"2063"</f>
        <v>2063</v>
      </c>
      <c r="BW23" s="5" t="str">
        <f>"2064"</f>
        <v>2064</v>
      </c>
      <c r="BX23" s="5" t="str">
        <f>"2065"</f>
        <v>2065</v>
      </c>
      <c r="BY23" s="5" t="str">
        <f>"2066"</f>
        <v>2066</v>
      </c>
      <c r="BZ23" s="5" t="str">
        <f>"2067"</f>
        <v>2067</v>
      </c>
      <c r="CA23" s="5" t="str">
        <f>"2068"</f>
        <v>2068</v>
      </c>
      <c r="CB23" s="5" t="str">
        <f>"2069"</f>
        <v>2069</v>
      </c>
      <c r="CC23" s="5" t="str">
        <f>"2070"</f>
        <v>2070</v>
      </c>
      <c r="CD23" s="1"/>
    </row>
    <row r="24" spans="1:82" x14ac:dyDescent="0.25">
      <c r="A24" s="2" t="str">
        <f>"Bevolking op 01/01"</f>
        <v>Bevolking op 01/01</v>
      </c>
      <c r="B24" s="2">
        <v>452794</v>
      </c>
      <c r="C24" s="2">
        <v>448677</v>
      </c>
      <c r="D24" s="2">
        <v>449297</v>
      </c>
      <c r="E24" s="2">
        <v>449346</v>
      </c>
      <c r="F24" s="2">
        <v>451572</v>
      </c>
      <c r="G24" s="2">
        <v>450138</v>
      </c>
      <c r="H24" s="2">
        <v>451591</v>
      </c>
      <c r="I24" s="2">
        <v>453681</v>
      </c>
      <c r="J24" s="2">
        <v>454957</v>
      </c>
      <c r="K24" s="2">
        <v>457852</v>
      </c>
      <c r="L24" s="2">
        <v>461065</v>
      </c>
      <c r="M24" s="2">
        <v>468723</v>
      </c>
      <c r="N24" s="2">
        <v>476692</v>
      </c>
      <c r="O24" s="2">
        <v>480334</v>
      </c>
      <c r="P24" s="2">
        <v>483586</v>
      </c>
      <c r="Q24" s="2">
        <v>489684</v>
      </c>
      <c r="R24" s="2">
        <v>496788</v>
      </c>
      <c r="S24" s="2">
        <v>505963</v>
      </c>
      <c r="T24" s="2">
        <v>516250</v>
      </c>
      <c r="U24" s="2">
        <v>526787</v>
      </c>
      <c r="V24" s="2">
        <v>542383</v>
      </c>
      <c r="W24" s="2">
        <v>552864</v>
      </c>
      <c r="X24" s="2">
        <v>561660</v>
      </c>
      <c r="Y24" s="2">
        <v>566630</v>
      </c>
      <c r="Z24" s="2">
        <v>572701</v>
      </c>
      <c r="AA24" s="2">
        <v>579795</v>
      </c>
      <c r="AB24" s="2">
        <v>582375</v>
      </c>
      <c r="AC24" s="2">
        <v>586625</v>
      </c>
      <c r="AD24" s="2">
        <v>590427</v>
      </c>
      <c r="AE24" s="2">
        <v>594286</v>
      </c>
      <c r="AF24" s="2">
        <v>598228</v>
      </c>
      <c r="AG24" s="2">
        <v>601411</v>
      </c>
      <c r="AH24" s="2">
        <v>603924</v>
      </c>
      <c r="AI24" s="2">
        <v>605832</v>
      </c>
      <c r="AJ24" s="2">
        <v>607245</v>
      </c>
      <c r="AK24" s="2">
        <v>608214</v>
      </c>
      <c r="AL24" s="2">
        <v>608847</v>
      </c>
      <c r="AM24" s="2">
        <v>609787</v>
      </c>
      <c r="AN24" s="2">
        <v>610997</v>
      </c>
      <c r="AO24" s="2">
        <v>612461</v>
      </c>
      <c r="AP24" s="2">
        <v>614180</v>
      </c>
      <c r="AQ24" s="2">
        <v>616177</v>
      </c>
      <c r="AR24" s="2">
        <v>618417</v>
      </c>
      <c r="AS24" s="2">
        <v>620868</v>
      </c>
      <c r="AT24" s="2">
        <v>623512</v>
      </c>
      <c r="AU24" s="2">
        <v>626337</v>
      </c>
      <c r="AV24" s="2">
        <v>629115</v>
      </c>
      <c r="AW24" s="2">
        <v>631839</v>
      </c>
      <c r="AX24" s="2">
        <v>634493</v>
      </c>
      <c r="AY24" s="2">
        <v>637081</v>
      </c>
      <c r="AZ24" s="2">
        <v>639594</v>
      </c>
      <c r="BA24" s="2">
        <v>642033</v>
      </c>
      <c r="BB24" s="2">
        <v>644390</v>
      </c>
      <c r="BC24" s="2">
        <v>646666</v>
      </c>
      <c r="BD24" s="2">
        <v>648863</v>
      </c>
      <c r="BE24" s="2">
        <v>651000</v>
      </c>
      <c r="BF24" s="2">
        <v>653073</v>
      </c>
      <c r="BG24" s="2">
        <v>655096</v>
      </c>
      <c r="BH24" s="2">
        <v>657080</v>
      </c>
      <c r="BI24" s="2">
        <v>659016</v>
      </c>
      <c r="BJ24" s="2">
        <v>660917</v>
      </c>
      <c r="BK24" s="2">
        <v>662799</v>
      </c>
      <c r="BL24" s="2">
        <v>664669</v>
      </c>
      <c r="BM24" s="2">
        <v>666517</v>
      </c>
      <c r="BN24" s="2">
        <v>668363</v>
      </c>
      <c r="BO24" s="2">
        <v>670205</v>
      </c>
      <c r="BP24" s="2">
        <v>672044</v>
      </c>
      <c r="BQ24" s="2">
        <v>673882</v>
      </c>
      <c r="BR24" s="2">
        <v>675717</v>
      </c>
      <c r="BS24" s="2">
        <v>677545</v>
      </c>
      <c r="BT24" s="2">
        <v>679369</v>
      </c>
      <c r="BU24" s="2">
        <v>681187</v>
      </c>
      <c r="BV24" s="2">
        <v>682989</v>
      </c>
      <c r="BW24" s="2">
        <v>684786</v>
      </c>
      <c r="BX24" s="2">
        <v>686580</v>
      </c>
      <c r="BY24" s="2">
        <v>688357</v>
      </c>
      <c r="BZ24" s="2">
        <v>690121</v>
      </c>
      <c r="CA24" s="2">
        <v>691872</v>
      </c>
      <c r="CB24" s="2">
        <v>693600</v>
      </c>
      <c r="CC24" s="2">
        <v>695316</v>
      </c>
    </row>
    <row r="25" spans="1:82" x14ac:dyDescent="0.25">
      <c r="A25" s="2" t="str">
        <f>"Natuurlijk saldo"</f>
        <v>Natuurlijk saldo</v>
      </c>
      <c r="B25" s="2">
        <v>1399</v>
      </c>
      <c r="C25" s="2">
        <v>1539</v>
      </c>
      <c r="D25" s="2">
        <v>1366</v>
      </c>
      <c r="E25" s="2">
        <v>1550</v>
      </c>
      <c r="F25" s="2">
        <v>1409</v>
      </c>
      <c r="G25" s="2">
        <v>1578</v>
      </c>
      <c r="H25" s="2">
        <v>1807</v>
      </c>
      <c r="I25" s="2">
        <v>1820</v>
      </c>
      <c r="J25" s="2">
        <v>1860</v>
      </c>
      <c r="K25" s="2">
        <v>2360</v>
      </c>
      <c r="L25" s="2">
        <v>2690</v>
      </c>
      <c r="M25" s="2">
        <v>2407</v>
      </c>
      <c r="N25" s="2">
        <v>2782</v>
      </c>
      <c r="O25" s="2">
        <v>3337</v>
      </c>
      <c r="P25" s="2">
        <v>3472</v>
      </c>
      <c r="Q25" s="2">
        <v>4046</v>
      </c>
      <c r="R25" s="2">
        <v>4641</v>
      </c>
      <c r="S25" s="2">
        <v>4708</v>
      </c>
      <c r="T25" s="2">
        <v>4926</v>
      </c>
      <c r="U25" s="2">
        <v>5094</v>
      </c>
      <c r="V25" s="2">
        <v>5318</v>
      </c>
      <c r="W25" s="2">
        <v>5114</v>
      </c>
      <c r="X25" s="2">
        <v>5113</v>
      </c>
      <c r="Y25" s="2">
        <v>5195</v>
      </c>
      <c r="Z25" s="2">
        <v>5029</v>
      </c>
      <c r="AA25" s="2">
        <v>4867</v>
      </c>
      <c r="AB25" s="2">
        <v>4746</v>
      </c>
      <c r="AC25" s="2">
        <v>4722</v>
      </c>
      <c r="AD25" s="2">
        <v>4831</v>
      </c>
      <c r="AE25" s="2">
        <v>4945</v>
      </c>
      <c r="AF25" s="2">
        <v>5069</v>
      </c>
      <c r="AG25" s="2">
        <v>5178</v>
      </c>
      <c r="AH25" s="2">
        <v>5278</v>
      </c>
      <c r="AI25" s="2">
        <v>5369</v>
      </c>
      <c r="AJ25" s="2">
        <v>5457</v>
      </c>
      <c r="AK25" s="2">
        <v>5548</v>
      </c>
      <c r="AL25" s="2">
        <v>5646</v>
      </c>
      <c r="AM25" s="2">
        <v>5762</v>
      </c>
      <c r="AN25" s="2">
        <v>5899</v>
      </c>
      <c r="AO25" s="2">
        <v>6049</v>
      </c>
      <c r="AP25" s="2">
        <v>6048</v>
      </c>
      <c r="AQ25" s="2">
        <v>6051</v>
      </c>
      <c r="AR25" s="2">
        <v>6067</v>
      </c>
      <c r="AS25" s="2">
        <v>6086</v>
      </c>
      <c r="AT25" s="2">
        <v>6107</v>
      </c>
      <c r="AU25" s="2">
        <v>6131</v>
      </c>
      <c r="AV25" s="2">
        <v>6145</v>
      </c>
      <c r="AW25" s="2">
        <v>6153</v>
      </c>
      <c r="AX25" s="2">
        <v>6151</v>
      </c>
      <c r="AY25" s="2">
        <v>6140</v>
      </c>
      <c r="AZ25" s="2">
        <v>6123</v>
      </c>
      <c r="BA25" s="2">
        <v>6095</v>
      </c>
      <c r="BB25" s="2">
        <v>6059</v>
      </c>
      <c r="BC25" s="2">
        <v>6019</v>
      </c>
      <c r="BD25" s="2">
        <v>5976</v>
      </c>
      <c r="BE25" s="2">
        <v>5933</v>
      </c>
      <c r="BF25" s="2">
        <v>5893</v>
      </c>
      <c r="BG25" s="2">
        <v>5857</v>
      </c>
      <c r="BH25" s="2">
        <v>5827</v>
      </c>
      <c r="BI25" s="2">
        <v>5801</v>
      </c>
      <c r="BJ25" s="2">
        <v>5782</v>
      </c>
      <c r="BK25" s="2">
        <v>5773</v>
      </c>
      <c r="BL25" s="2">
        <v>5768</v>
      </c>
      <c r="BM25" s="2">
        <v>5771</v>
      </c>
      <c r="BN25" s="2">
        <v>5782</v>
      </c>
      <c r="BO25" s="2">
        <v>5796</v>
      </c>
      <c r="BP25" s="2">
        <v>5817</v>
      </c>
      <c r="BQ25" s="2">
        <v>5844</v>
      </c>
      <c r="BR25" s="2">
        <v>5872</v>
      </c>
      <c r="BS25" s="2">
        <v>5902</v>
      </c>
      <c r="BT25" s="2">
        <v>5935</v>
      </c>
      <c r="BU25" s="2">
        <v>5965</v>
      </c>
      <c r="BV25" s="2">
        <v>5995</v>
      </c>
      <c r="BW25" s="2">
        <v>6026</v>
      </c>
      <c r="BX25" s="2">
        <v>6057</v>
      </c>
      <c r="BY25" s="2">
        <v>6086</v>
      </c>
      <c r="BZ25" s="2">
        <v>6114</v>
      </c>
      <c r="CA25" s="2">
        <v>6137</v>
      </c>
      <c r="CB25" s="2">
        <v>6163</v>
      </c>
      <c r="CC25" s="2">
        <v>6186</v>
      </c>
    </row>
    <row r="26" spans="1:82" x14ac:dyDescent="0.25">
      <c r="A26" s="2" t="str">
        <f>"Geboorten"</f>
        <v>Geboorten</v>
      </c>
      <c r="B26" s="2">
        <v>6654</v>
      </c>
      <c r="C26" s="2">
        <v>6680</v>
      </c>
      <c r="D26" s="2">
        <v>6481</v>
      </c>
      <c r="E26" s="2">
        <v>6600</v>
      </c>
      <c r="F26" s="2">
        <v>6420</v>
      </c>
      <c r="G26" s="2">
        <v>6413</v>
      </c>
      <c r="H26" s="2">
        <v>6657</v>
      </c>
      <c r="I26" s="2">
        <v>6548</v>
      </c>
      <c r="J26" s="2">
        <v>6713</v>
      </c>
      <c r="K26" s="2">
        <v>7038</v>
      </c>
      <c r="L26" s="2">
        <v>7351</v>
      </c>
      <c r="M26" s="2">
        <v>7078</v>
      </c>
      <c r="N26" s="2">
        <v>7427</v>
      </c>
      <c r="O26" s="2">
        <v>7799</v>
      </c>
      <c r="P26" s="2">
        <v>7911</v>
      </c>
      <c r="Q26" s="2">
        <v>8383</v>
      </c>
      <c r="R26" s="2">
        <v>8941</v>
      </c>
      <c r="S26" s="2">
        <v>9068</v>
      </c>
      <c r="T26" s="2">
        <v>9320</v>
      </c>
      <c r="U26" s="2">
        <v>9548</v>
      </c>
      <c r="V26" s="2">
        <v>9379</v>
      </c>
      <c r="W26" s="2">
        <v>9502</v>
      </c>
      <c r="X26" s="2">
        <v>9464</v>
      </c>
      <c r="Y26" s="2">
        <v>9471</v>
      </c>
      <c r="Z26" s="2">
        <v>9370</v>
      </c>
      <c r="AA26" s="2">
        <v>9193</v>
      </c>
      <c r="AB26" s="2">
        <v>9062</v>
      </c>
      <c r="AC26" s="2">
        <v>8952</v>
      </c>
      <c r="AD26" s="2">
        <v>9046</v>
      </c>
      <c r="AE26" s="2">
        <v>9147</v>
      </c>
      <c r="AF26" s="2">
        <v>9256</v>
      </c>
      <c r="AG26" s="2">
        <v>9351</v>
      </c>
      <c r="AH26" s="2">
        <v>9436</v>
      </c>
      <c r="AI26" s="2">
        <v>9515</v>
      </c>
      <c r="AJ26" s="2">
        <v>9594</v>
      </c>
      <c r="AK26" s="2">
        <v>9677</v>
      </c>
      <c r="AL26" s="2">
        <v>9769</v>
      </c>
      <c r="AM26" s="2">
        <v>9884</v>
      </c>
      <c r="AN26" s="2">
        <v>10021</v>
      </c>
      <c r="AO26" s="2">
        <v>10178</v>
      </c>
      <c r="AP26" s="2">
        <v>10187</v>
      </c>
      <c r="AQ26" s="2">
        <v>10205</v>
      </c>
      <c r="AR26" s="2">
        <v>10236</v>
      </c>
      <c r="AS26" s="2">
        <v>10272</v>
      </c>
      <c r="AT26" s="2">
        <v>10315</v>
      </c>
      <c r="AU26" s="2">
        <v>10362</v>
      </c>
      <c r="AV26" s="2">
        <v>10401</v>
      </c>
      <c r="AW26" s="2">
        <v>10435</v>
      </c>
      <c r="AX26" s="2">
        <v>10461</v>
      </c>
      <c r="AY26" s="2">
        <v>10476</v>
      </c>
      <c r="AZ26" s="2">
        <v>10485</v>
      </c>
      <c r="BA26" s="2">
        <v>10483</v>
      </c>
      <c r="BB26" s="2">
        <v>10473</v>
      </c>
      <c r="BC26" s="2">
        <v>10460</v>
      </c>
      <c r="BD26" s="2">
        <v>10443</v>
      </c>
      <c r="BE26" s="2">
        <v>10427</v>
      </c>
      <c r="BF26" s="2">
        <v>10412</v>
      </c>
      <c r="BG26" s="2">
        <v>10402</v>
      </c>
      <c r="BH26" s="2">
        <v>10398</v>
      </c>
      <c r="BI26" s="2">
        <v>10400</v>
      </c>
      <c r="BJ26" s="2">
        <v>10408</v>
      </c>
      <c r="BK26" s="2">
        <v>10424</v>
      </c>
      <c r="BL26" s="2">
        <v>10444</v>
      </c>
      <c r="BM26" s="2">
        <v>10469</v>
      </c>
      <c r="BN26" s="2">
        <v>10500</v>
      </c>
      <c r="BO26" s="2">
        <v>10534</v>
      </c>
      <c r="BP26" s="2">
        <v>10573</v>
      </c>
      <c r="BQ26" s="2">
        <v>10614</v>
      </c>
      <c r="BR26" s="2">
        <v>10656</v>
      </c>
      <c r="BS26" s="2">
        <v>10696</v>
      </c>
      <c r="BT26" s="2">
        <v>10736</v>
      </c>
      <c r="BU26" s="2">
        <v>10773</v>
      </c>
      <c r="BV26" s="2">
        <v>10806</v>
      </c>
      <c r="BW26" s="2">
        <v>10838</v>
      </c>
      <c r="BX26" s="2">
        <v>10865</v>
      </c>
      <c r="BY26" s="2">
        <v>10889</v>
      </c>
      <c r="BZ26" s="2">
        <v>10910</v>
      </c>
      <c r="CA26" s="2">
        <v>10927</v>
      </c>
      <c r="CB26" s="2">
        <v>10941</v>
      </c>
      <c r="CC26" s="2">
        <v>10952</v>
      </c>
    </row>
    <row r="27" spans="1:82" x14ac:dyDescent="0.25">
      <c r="A27" s="2" t="str">
        <f>"Overlijdens"</f>
        <v>Overlijdens</v>
      </c>
      <c r="B27" s="2">
        <v>5255</v>
      </c>
      <c r="C27" s="2">
        <v>5141</v>
      </c>
      <c r="D27" s="2">
        <v>5115</v>
      </c>
      <c r="E27" s="2">
        <v>5050</v>
      </c>
      <c r="F27" s="2">
        <v>5011</v>
      </c>
      <c r="G27" s="2">
        <v>4835</v>
      </c>
      <c r="H27" s="2">
        <v>4850</v>
      </c>
      <c r="I27" s="2">
        <v>4728</v>
      </c>
      <c r="J27" s="2">
        <v>4853</v>
      </c>
      <c r="K27" s="2">
        <v>4678</v>
      </c>
      <c r="L27" s="2">
        <v>4661</v>
      </c>
      <c r="M27" s="2">
        <v>4671</v>
      </c>
      <c r="N27" s="2">
        <v>4645</v>
      </c>
      <c r="O27" s="2">
        <v>4462</v>
      </c>
      <c r="P27" s="2">
        <v>4439</v>
      </c>
      <c r="Q27" s="2">
        <v>4337</v>
      </c>
      <c r="R27" s="2">
        <v>4300</v>
      </c>
      <c r="S27" s="2">
        <v>4360</v>
      </c>
      <c r="T27" s="2">
        <v>4394</v>
      </c>
      <c r="U27" s="2">
        <v>4454</v>
      </c>
      <c r="V27" s="2">
        <v>4061</v>
      </c>
      <c r="W27" s="2">
        <v>4388</v>
      </c>
      <c r="X27" s="2">
        <v>4351</v>
      </c>
      <c r="Y27" s="2">
        <v>4276</v>
      </c>
      <c r="Z27" s="2">
        <v>4341</v>
      </c>
      <c r="AA27" s="2">
        <v>4326</v>
      </c>
      <c r="AB27" s="2">
        <v>4316</v>
      </c>
      <c r="AC27" s="2">
        <v>4230</v>
      </c>
      <c r="AD27" s="2">
        <v>4215</v>
      </c>
      <c r="AE27" s="2">
        <v>4202</v>
      </c>
      <c r="AF27" s="2">
        <v>4187</v>
      </c>
      <c r="AG27" s="2">
        <v>4173</v>
      </c>
      <c r="AH27" s="2">
        <v>4158</v>
      </c>
      <c r="AI27" s="2">
        <v>4146</v>
      </c>
      <c r="AJ27" s="2">
        <v>4137</v>
      </c>
      <c r="AK27" s="2">
        <v>4129</v>
      </c>
      <c r="AL27" s="2">
        <v>4123</v>
      </c>
      <c r="AM27" s="2">
        <v>4122</v>
      </c>
      <c r="AN27" s="2">
        <v>4122</v>
      </c>
      <c r="AO27" s="2">
        <v>4129</v>
      </c>
      <c r="AP27" s="2">
        <v>4139</v>
      </c>
      <c r="AQ27" s="2">
        <v>4154</v>
      </c>
      <c r="AR27" s="2">
        <v>4169</v>
      </c>
      <c r="AS27" s="2">
        <v>4186</v>
      </c>
      <c r="AT27" s="2">
        <v>4208</v>
      </c>
      <c r="AU27" s="2">
        <v>4231</v>
      </c>
      <c r="AV27" s="2">
        <v>4256</v>
      </c>
      <c r="AW27" s="2">
        <v>4282</v>
      </c>
      <c r="AX27" s="2">
        <v>4310</v>
      </c>
      <c r="AY27" s="2">
        <v>4336</v>
      </c>
      <c r="AZ27" s="2">
        <v>4362</v>
      </c>
      <c r="BA27" s="2">
        <v>4388</v>
      </c>
      <c r="BB27" s="2">
        <v>4414</v>
      </c>
      <c r="BC27" s="2">
        <v>4441</v>
      </c>
      <c r="BD27" s="2">
        <v>4467</v>
      </c>
      <c r="BE27" s="2">
        <v>4494</v>
      </c>
      <c r="BF27" s="2">
        <v>4519</v>
      </c>
      <c r="BG27" s="2">
        <v>4545</v>
      </c>
      <c r="BH27" s="2">
        <v>4571</v>
      </c>
      <c r="BI27" s="2">
        <v>4599</v>
      </c>
      <c r="BJ27" s="2">
        <v>4626</v>
      </c>
      <c r="BK27" s="2">
        <v>4651</v>
      </c>
      <c r="BL27" s="2">
        <v>4676</v>
      </c>
      <c r="BM27" s="2">
        <v>4698</v>
      </c>
      <c r="BN27" s="2">
        <v>4718</v>
      </c>
      <c r="BO27" s="2">
        <v>4738</v>
      </c>
      <c r="BP27" s="2">
        <v>4756</v>
      </c>
      <c r="BQ27" s="2">
        <v>4770</v>
      </c>
      <c r="BR27" s="2">
        <v>4784</v>
      </c>
      <c r="BS27" s="2">
        <v>4794</v>
      </c>
      <c r="BT27" s="2">
        <v>4801</v>
      </c>
      <c r="BU27" s="2">
        <v>4808</v>
      </c>
      <c r="BV27" s="2">
        <v>4811</v>
      </c>
      <c r="BW27" s="2">
        <v>4812</v>
      </c>
      <c r="BX27" s="2">
        <v>4808</v>
      </c>
      <c r="BY27" s="2">
        <v>4803</v>
      </c>
      <c r="BZ27" s="2">
        <v>4796</v>
      </c>
      <c r="CA27" s="2">
        <v>4790</v>
      </c>
      <c r="CB27" s="2">
        <v>4778</v>
      </c>
      <c r="CC27" s="2">
        <v>4766</v>
      </c>
    </row>
    <row r="28" spans="1:82" x14ac:dyDescent="0.25">
      <c r="A28" s="2" t="str">
        <f>"Intern migratiesaldo"</f>
        <v>Intern migratiesaldo</v>
      </c>
      <c r="B28" s="2">
        <v>-6074</v>
      </c>
      <c r="C28" s="2">
        <v>-5737</v>
      </c>
      <c r="D28" s="2">
        <v>-5258</v>
      </c>
      <c r="E28" s="2">
        <v>-4154</v>
      </c>
      <c r="F28" s="2">
        <v>-3525</v>
      </c>
      <c r="G28" s="2">
        <v>-2961</v>
      </c>
      <c r="H28" s="2">
        <v>-2472</v>
      </c>
      <c r="I28" s="2">
        <v>-2749</v>
      </c>
      <c r="J28" s="2">
        <v>-2711</v>
      </c>
      <c r="K28" s="2">
        <v>-2633</v>
      </c>
      <c r="L28" s="2">
        <v>-3297</v>
      </c>
      <c r="M28" s="2">
        <v>-3821</v>
      </c>
      <c r="N28" s="2">
        <v>-5041</v>
      </c>
      <c r="O28" s="2">
        <v>-5772</v>
      </c>
      <c r="P28" s="2">
        <v>-5990</v>
      </c>
      <c r="Q28" s="2">
        <v>-6591</v>
      </c>
      <c r="R28" s="2">
        <v>-6373</v>
      </c>
      <c r="S28" s="2">
        <v>-6136</v>
      </c>
      <c r="T28" s="2">
        <v>-5782</v>
      </c>
      <c r="U28" s="2">
        <v>-6046</v>
      </c>
      <c r="V28" s="2">
        <v>-6175</v>
      </c>
      <c r="W28" s="2">
        <v>-6719</v>
      </c>
      <c r="X28" s="2">
        <v>-5950</v>
      </c>
      <c r="Y28" s="2">
        <v>-6614</v>
      </c>
      <c r="Z28" s="2">
        <v>-6437</v>
      </c>
      <c r="AA28" s="2">
        <v>-6947</v>
      </c>
      <c r="AB28" s="2">
        <v>-6866</v>
      </c>
      <c r="AC28" s="2">
        <v>-6856</v>
      </c>
      <c r="AD28" s="2">
        <v>-6960</v>
      </c>
      <c r="AE28" s="2">
        <v>-7079</v>
      </c>
      <c r="AF28" s="2">
        <v>-7114</v>
      </c>
      <c r="AG28" s="2">
        <v>-7139</v>
      </c>
      <c r="AH28" s="2">
        <v>-7162</v>
      </c>
      <c r="AI28" s="2">
        <v>-7166</v>
      </c>
      <c r="AJ28" s="2">
        <v>-7172</v>
      </c>
      <c r="AK28" s="2">
        <v>-7176</v>
      </c>
      <c r="AL28" s="2">
        <v>-7163</v>
      </c>
      <c r="AM28" s="2">
        <v>-7155</v>
      </c>
      <c r="AN28" s="2">
        <v>-7149</v>
      </c>
      <c r="AO28" s="2">
        <v>-7138</v>
      </c>
      <c r="AP28" s="2">
        <v>-7136</v>
      </c>
      <c r="AQ28" s="2">
        <v>-7140</v>
      </c>
      <c r="AR28" s="2">
        <v>-7161</v>
      </c>
      <c r="AS28" s="2">
        <v>-7186</v>
      </c>
      <c r="AT28" s="2">
        <v>-7212</v>
      </c>
      <c r="AU28" s="2">
        <v>-7264</v>
      </c>
      <c r="AV28" s="2">
        <v>-7320</v>
      </c>
      <c r="AW28" s="2">
        <v>-7390</v>
      </c>
      <c r="AX28" s="2">
        <v>-7448</v>
      </c>
      <c r="AY28" s="2">
        <v>-7508</v>
      </c>
      <c r="AZ28" s="2">
        <v>-7561</v>
      </c>
      <c r="BA28" s="2">
        <v>-7611</v>
      </c>
      <c r="BB28" s="2">
        <v>-7652</v>
      </c>
      <c r="BC28" s="2">
        <v>-7687</v>
      </c>
      <c r="BD28" s="2">
        <v>-7699</v>
      </c>
      <c r="BE28" s="2">
        <v>-7712</v>
      </c>
      <c r="BF28" s="2">
        <v>-7714</v>
      </c>
      <c r="BG28" s="2">
        <v>-7709</v>
      </c>
      <c r="BH28" s="2">
        <v>-7718</v>
      </c>
      <c r="BI28" s="2">
        <v>-7719</v>
      </c>
      <c r="BJ28" s="2">
        <v>-7710</v>
      </c>
      <c r="BK28" s="2">
        <v>-7705</v>
      </c>
      <c r="BL28" s="2">
        <v>-7714</v>
      </c>
      <c r="BM28" s="2">
        <v>-7710</v>
      </c>
      <c r="BN28" s="2">
        <v>-7715</v>
      </c>
      <c r="BO28" s="2">
        <v>-7724</v>
      </c>
      <c r="BP28" s="2">
        <v>-7735</v>
      </c>
      <c r="BQ28" s="2">
        <v>-7756</v>
      </c>
      <c r="BR28" s="2">
        <v>-7781</v>
      </c>
      <c r="BS28" s="2">
        <v>-7806</v>
      </c>
      <c r="BT28" s="2">
        <v>-7836</v>
      </c>
      <c r="BU28" s="2">
        <v>-7872</v>
      </c>
      <c r="BV28" s="2">
        <v>-7899</v>
      </c>
      <c r="BW28" s="2">
        <v>-7926</v>
      </c>
      <c r="BX28" s="2">
        <v>-7966</v>
      </c>
      <c r="BY28" s="2">
        <v>-8002</v>
      </c>
      <c r="BZ28" s="2">
        <v>-8038</v>
      </c>
      <c r="CA28" s="2">
        <v>-8080</v>
      </c>
      <c r="CB28" s="2">
        <v>-8114</v>
      </c>
      <c r="CC28" s="2">
        <v>-8151</v>
      </c>
    </row>
    <row r="29" spans="1:82" x14ac:dyDescent="0.25">
      <c r="A29" s="2" t="str">
        <f>"Interne immigratie"</f>
        <v>Interne immigratie</v>
      </c>
      <c r="B29" s="2">
        <v>8746</v>
      </c>
      <c r="C29" s="2">
        <v>9865</v>
      </c>
      <c r="D29" s="2">
        <v>10405</v>
      </c>
      <c r="E29" s="2">
        <v>11207</v>
      </c>
      <c r="F29" s="2">
        <v>10926</v>
      </c>
      <c r="G29" s="2">
        <v>11169</v>
      </c>
      <c r="H29" s="2">
        <v>11479</v>
      </c>
      <c r="I29" s="2">
        <v>11481</v>
      </c>
      <c r="J29" s="2">
        <v>11649</v>
      </c>
      <c r="K29" s="2">
        <v>10846</v>
      </c>
      <c r="L29" s="2">
        <v>10555</v>
      </c>
      <c r="M29" s="2">
        <v>10813</v>
      </c>
      <c r="N29" s="2">
        <v>10570</v>
      </c>
      <c r="O29" s="2">
        <v>10772</v>
      </c>
      <c r="P29" s="2">
        <v>10801</v>
      </c>
      <c r="Q29" s="2">
        <v>10527</v>
      </c>
      <c r="R29" s="2">
        <v>10912</v>
      </c>
      <c r="S29" s="2">
        <v>11129</v>
      </c>
      <c r="T29" s="2">
        <v>11038</v>
      </c>
      <c r="U29" s="2">
        <v>12417</v>
      </c>
      <c r="V29" s="2">
        <v>11791</v>
      </c>
      <c r="W29" s="2">
        <v>11521</v>
      </c>
      <c r="X29" s="2">
        <v>12240</v>
      </c>
      <c r="Y29" s="2">
        <v>11877</v>
      </c>
      <c r="Z29" s="2">
        <v>12421</v>
      </c>
      <c r="AA29" s="2">
        <v>12763</v>
      </c>
      <c r="AB29" s="2">
        <v>13128</v>
      </c>
      <c r="AC29" s="2">
        <v>12749</v>
      </c>
      <c r="AD29" s="2">
        <v>12803</v>
      </c>
      <c r="AE29" s="2">
        <v>12853</v>
      </c>
      <c r="AF29" s="2">
        <v>12918</v>
      </c>
      <c r="AG29" s="2">
        <v>12966</v>
      </c>
      <c r="AH29" s="2">
        <v>12996</v>
      </c>
      <c r="AI29" s="2">
        <v>13030</v>
      </c>
      <c r="AJ29" s="2">
        <v>13051</v>
      </c>
      <c r="AK29" s="2">
        <v>13065</v>
      </c>
      <c r="AL29" s="2">
        <v>13086</v>
      </c>
      <c r="AM29" s="2">
        <v>13121</v>
      </c>
      <c r="AN29" s="2">
        <v>13170</v>
      </c>
      <c r="AO29" s="2">
        <v>13234</v>
      </c>
      <c r="AP29" s="2">
        <v>13307</v>
      </c>
      <c r="AQ29" s="2">
        <v>13380</v>
      </c>
      <c r="AR29" s="2">
        <v>13448</v>
      </c>
      <c r="AS29" s="2">
        <v>13520</v>
      </c>
      <c r="AT29" s="2">
        <v>13594</v>
      </c>
      <c r="AU29" s="2">
        <v>13648</v>
      </c>
      <c r="AV29" s="2">
        <v>13689</v>
      </c>
      <c r="AW29" s="2">
        <v>13721</v>
      </c>
      <c r="AX29" s="2">
        <v>13744</v>
      </c>
      <c r="AY29" s="2">
        <v>13758</v>
      </c>
      <c r="AZ29" s="2">
        <v>13767</v>
      </c>
      <c r="BA29" s="2">
        <v>13779</v>
      </c>
      <c r="BB29" s="2">
        <v>13787</v>
      </c>
      <c r="BC29" s="2">
        <v>13805</v>
      </c>
      <c r="BD29" s="2">
        <v>13834</v>
      </c>
      <c r="BE29" s="2">
        <v>13870</v>
      </c>
      <c r="BF29" s="2">
        <v>13909</v>
      </c>
      <c r="BG29" s="2">
        <v>13958</v>
      </c>
      <c r="BH29" s="2">
        <v>14005</v>
      </c>
      <c r="BI29" s="2">
        <v>14060</v>
      </c>
      <c r="BJ29" s="2">
        <v>14122</v>
      </c>
      <c r="BK29" s="2">
        <v>14183</v>
      </c>
      <c r="BL29" s="2">
        <v>14246</v>
      </c>
      <c r="BM29" s="2">
        <v>14318</v>
      </c>
      <c r="BN29" s="2">
        <v>14384</v>
      </c>
      <c r="BO29" s="2">
        <v>14450</v>
      </c>
      <c r="BP29" s="2">
        <v>14516</v>
      </c>
      <c r="BQ29" s="2">
        <v>14578</v>
      </c>
      <c r="BR29" s="2">
        <v>14634</v>
      </c>
      <c r="BS29" s="2">
        <v>14686</v>
      </c>
      <c r="BT29" s="2">
        <v>14739</v>
      </c>
      <c r="BU29" s="2">
        <v>14785</v>
      </c>
      <c r="BV29" s="2">
        <v>14839</v>
      </c>
      <c r="BW29" s="2">
        <v>14888</v>
      </c>
      <c r="BX29" s="2">
        <v>14930</v>
      </c>
      <c r="BY29" s="2">
        <v>14968</v>
      </c>
      <c r="BZ29" s="2">
        <v>15005</v>
      </c>
      <c r="CA29" s="2">
        <v>15038</v>
      </c>
      <c r="CB29" s="2">
        <v>15072</v>
      </c>
      <c r="CC29" s="2">
        <v>15102</v>
      </c>
    </row>
    <row r="30" spans="1:82" x14ac:dyDescent="0.25">
      <c r="A30" s="2" t="str">
        <f>"Interne emigratie"</f>
        <v>Interne emigratie</v>
      </c>
      <c r="B30" s="2">
        <v>14820</v>
      </c>
      <c r="C30" s="2">
        <v>15602</v>
      </c>
      <c r="D30" s="2">
        <v>15663</v>
      </c>
      <c r="E30" s="2">
        <v>15361</v>
      </c>
      <c r="F30" s="2">
        <v>14451</v>
      </c>
      <c r="G30" s="2">
        <v>14130</v>
      </c>
      <c r="H30" s="2">
        <v>13951</v>
      </c>
      <c r="I30" s="2">
        <v>14230</v>
      </c>
      <c r="J30" s="2">
        <v>14360</v>
      </c>
      <c r="K30" s="2">
        <v>13479</v>
      </c>
      <c r="L30" s="2">
        <v>13852</v>
      </c>
      <c r="M30" s="2">
        <v>14634</v>
      </c>
      <c r="N30" s="2">
        <v>15611</v>
      </c>
      <c r="O30" s="2">
        <v>16544</v>
      </c>
      <c r="P30" s="2">
        <v>16791</v>
      </c>
      <c r="Q30" s="2">
        <v>17118</v>
      </c>
      <c r="R30" s="2">
        <v>17285</v>
      </c>
      <c r="S30" s="2">
        <v>17265</v>
      </c>
      <c r="T30" s="2">
        <v>16820</v>
      </c>
      <c r="U30" s="2">
        <v>18463</v>
      </c>
      <c r="V30" s="2">
        <v>17966</v>
      </c>
      <c r="W30" s="2">
        <v>18240</v>
      </c>
      <c r="X30" s="2">
        <v>18190</v>
      </c>
      <c r="Y30" s="2">
        <v>18491</v>
      </c>
      <c r="Z30" s="2">
        <v>18858</v>
      </c>
      <c r="AA30" s="2">
        <v>19710</v>
      </c>
      <c r="AB30" s="2">
        <v>19994</v>
      </c>
      <c r="AC30" s="2">
        <v>19605</v>
      </c>
      <c r="AD30" s="2">
        <v>19763</v>
      </c>
      <c r="AE30" s="2">
        <v>19932</v>
      </c>
      <c r="AF30" s="2">
        <v>20032</v>
      </c>
      <c r="AG30" s="2">
        <v>20105</v>
      </c>
      <c r="AH30" s="2">
        <v>20158</v>
      </c>
      <c r="AI30" s="2">
        <v>20196</v>
      </c>
      <c r="AJ30" s="2">
        <v>20223</v>
      </c>
      <c r="AK30" s="2">
        <v>20241</v>
      </c>
      <c r="AL30" s="2">
        <v>20249</v>
      </c>
      <c r="AM30" s="2">
        <v>20276</v>
      </c>
      <c r="AN30" s="2">
        <v>20319</v>
      </c>
      <c r="AO30" s="2">
        <v>20372</v>
      </c>
      <c r="AP30" s="2">
        <v>20443</v>
      </c>
      <c r="AQ30" s="2">
        <v>20520</v>
      </c>
      <c r="AR30" s="2">
        <v>20609</v>
      </c>
      <c r="AS30" s="2">
        <v>20706</v>
      </c>
      <c r="AT30" s="2">
        <v>20806</v>
      </c>
      <c r="AU30" s="2">
        <v>20912</v>
      </c>
      <c r="AV30" s="2">
        <v>21009</v>
      </c>
      <c r="AW30" s="2">
        <v>21111</v>
      </c>
      <c r="AX30" s="2">
        <v>21192</v>
      </c>
      <c r="AY30" s="2">
        <v>21266</v>
      </c>
      <c r="AZ30" s="2">
        <v>21328</v>
      </c>
      <c r="BA30" s="2">
        <v>21390</v>
      </c>
      <c r="BB30" s="2">
        <v>21439</v>
      </c>
      <c r="BC30" s="2">
        <v>21492</v>
      </c>
      <c r="BD30" s="2">
        <v>21533</v>
      </c>
      <c r="BE30" s="2">
        <v>21582</v>
      </c>
      <c r="BF30" s="2">
        <v>21623</v>
      </c>
      <c r="BG30" s="2">
        <v>21667</v>
      </c>
      <c r="BH30" s="2">
        <v>21723</v>
      </c>
      <c r="BI30" s="2">
        <v>21779</v>
      </c>
      <c r="BJ30" s="2">
        <v>21832</v>
      </c>
      <c r="BK30" s="2">
        <v>21888</v>
      </c>
      <c r="BL30" s="2">
        <v>21960</v>
      </c>
      <c r="BM30" s="2">
        <v>22028</v>
      </c>
      <c r="BN30" s="2">
        <v>22099</v>
      </c>
      <c r="BO30" s="2">
        <v>22174</v>
      </c>
      <c r="BP30" s="2">
        <v>22251</v>
      </c>
      <c r="BQ30" s="2">
        <v>22334</v>
      </c>
      <c r="BR30" s="2">
        <v>22415</v>
      </c>
      <c r="BS30" s="2">
        <v>22492</v>
      </c>
      <c r="BT30" s="2">
        <v>22575</v>
      </c>
      <c r="BU30" s="2">
        <v>22657</v>
      </c>
      <c r="BV30" s="2">
        <v>22738</v>
      </c>
      <c r="BW30" s="2">
        <v>22814</v>
      </c>
      <c r="BX30" s="2">
        <v>22896</v>
      </c>
      <c r="BY30" s="2">
        <v>22970</v>
      </c>
      <c r="BZ30" s="2">
        <v>23043</v>
      </c>
      <c r="CA30" s="2">
        <v>23118</v>
      </c>
      <c r="CB30" s="2">
        <v>23186</v>
      </c>
      <c r="CC30" s="2">
        <v>23253</v>
      </c>
    </row>
    <row r="31" spans="1:82" x14ac:dyDescent="0.25">
      <c r="A31" s="2" t="str">
        <f>"Extern migratiesaldo"</f>
        <v>Extern migratiesaldo</v>
      </c>
      <c r="B31" s="2">
        <v>624</v>
      </c>
      <c r="C31" s="2">
        <v>4615</v>
      </c>
      <c r="D31" s="2">
        <v>3622</v>
      </c>
      <c r="E31" s="2">
        <v>4427</v>
      </c>
      <c r="F31" s="2">
        <v>1753</v>
      </c>
      <c r="G31" s="2">
        <v>2059</v>
      </c>
      <c r="H31" s="2">
        <v>1789</v>
      </c>
      <c r="I31" s="2">
        <v>1138</v>
      </c>
      <c r="J31" s="2">
        <v>2855</v>
      </c>
      <c r="K31" s="2">
        <v>3028</v>
      </c>
      <c r="L31" s="2">
        <v>7878</v>
      </c>
      <c r="M31" s="2">
        <v>8557</v>
      </c>
      <c r="N31" s="2">
        <v>5373</v>
      </c>
      <c r="O31" s="2">
        <v>5185</v>
      </c>
      <c r="P31" s="2">
        <v>7465</v>
      </c>
      <c r="Q31" s="2">
        <v>8821</v>
      </c>
      <c r="R31" s="2">
        <v>10933</v>
      </c>
      <c r="S31" s="2">
        <v>12593</v>
      </c>
      <c r="T31" s="2">
        <v>11345</v>
      </c>
      <c r="U31" s="2">
        <v>14257</v>
      </c>
      <c r="V31" s="2">
        <v>11424</v>
      </c>
      <c r="W31" s="2">
        <v>9787</v>
      </c>
      <c r="X31" s="2">
        <v>5497</v>
      </c>
      <c r="Y31" s="2">
        <v>7794</v>
      </c>
      <c r="Z31" s="2">
        <v>8542</v>
      </c>
      <c r="AA31" s="2">
        <v>4831</v>
      </c>
      <c r="AB31" s="2">
        <v>6223</v>
      </c>
      <c r="AC31" s="2">
        <v>5936</v>
      </c>
      <c r="AD31" s="2">
        <v>5988</v>
      </c>
      <c r="AE31" s="2">
        <v>6076</v>
      </c>
      <c r="AF31" s="2">
        <v>5228</v>
      </c>
      <c r="AG31" s="2">
        <v>4474</v>
      </c>
      <c r="AH31" s="2">
        <v>3792</v>
      </c>
      <c r="AI31" s="2">
        <v>3210</v>
      </c>
      <c r="AJ31" s="2">
        <v>2684</v>
      </c>
      <c r="AK31" s="2">
        <v>2261</v>
      </c>
      <c r="AL31" s="2">
        <v>2457</v>
      </c>
      <c r="AM31" s="2">
        <v>2603</v>
      </c>
      <c r="AN31" s="2">
        <v>2714</v>
      </c>
      <c r="AO31" s="2">
        <v>2808</v>
      </c>
      <c r="AP31" s="2">
        <v>3085</v>
      </c>
      <c r="AQ31" s="2">
        <v>3329</v>
      </c>
      <c r="AR31" s="2">
        <v>3545</v>
      </c>
      <c r="AS31" s="2">
        <v>3744</v>
      </c>
      <c r="AT31" s="2">
        <v>3930</v>
      </c>
      <c r="AU31" s="2">
        <v>3911</v>
      </c>
      <c r="AV31" s="2">
        <v>3899</v>
      </c>
      <c r="AW31" s="2">
        <v>3891</v>
      </c>
      <c r="AX31" s="2">
        <v>3885</v>
      </c>
      <c r="AY31" s="2">
        <v>3881</v>
      </c>
      <c r="AZ31" s="2">
        <v>3877</v>
      </c>
      <c r="BA31" s="2">
        <v>3873</v>
      </c>
      <c r="BB31" s="2">
        <v>3869</v>
      </c>
      <c r="BC31" s="2">
        <v>3865</v>
      </c>
      <c r="BD31" s="2">
        <v>3860</v>
      </c>
      <c r="BE31" s="2">
        <v>3852</v>
      </c>
      <c r="BF31" s="2">
        <v>3844</v>
      </c>
      <c r="BG31" s="2">
        <v>3836</v>
      </c>
      <c r="BH31" s="2">
        <v>3827</v>
      </c>
      <c r="BI31" s="2">
        <v>3819</v>
      </c>
      <c r="BJ31" s="2">
        <v>3810</v>
      </c>
      <c r="BK31" s="2">
        <v>3802</v>
      </c>
      <c r="BL31" s="2">
        <v>3794</v>
      </c>
      <c r="BM31" s="2">
        <v>3785</v>
      </c>
      <c r="BN31" s="2">
        <v>3775</v>
      </c>
      <c r="BO31" s="2">
        <v>3767</v>
      </c>
      <c r="BP31" s="2">
        <v>3756</v>
      </c>
      <c r="BQ31" s="2">
        <v>3747</v>
      </c>
      <c r="BR31" s="2">
        <v>3737</v>
      </c>
      <c r="BS31" s="2">
        <v>3728</v>
      </c>
      <c r="BT31" s="2">
        <v>3719</v>
      </c>
      <c r="BU31" s="2">
        <v>3709</v>
      </c>
      <c r="BV31" s="2">
        <v>3701</v>
      </c>
      <c r="BW31" s="2">
        <v>3694</v>
      </c>
      <c r="BX31" s="2">
        <v>3686</v>
      </c>
      <c r="BY31" s="2">
        <v>3680</v>
      </c>
      <c r="BZ31" s="2">
        <v>3675</v>
      </c>
      <c r="CA31" s="2">
        <v>3671</v>
      </c>
      <c r="CB31" s="2">
        <v>3667</v>
      </c>
      <c r="CC31" s="2">
        <v>3663</v>
      </c>
    </row>
    <row r="32" spans="1:82" x14ac:dyDescent="0.25">
      <c r="A32" s="2" t="str">
        <f>"Externe immigratie"</f>
        <v>Externe immigratie</v>
      </c>
      <c r="B32" s="2">
        <v>11789</v>
      </c>
      <c r="C32" s="2">
        <v>12429</v>
      </c>
      <c r="D32" s="2">
        <v>11616</v>
      </c>
      <c r="E32" s="2">
        <v>12344</v>
      </c>
      <c r="F32" s="2">
        <v>11751</v>
      </c>
      <c r="G32" s="2">
        <v>11708</v>
      </c>
      <c r="H32" s="2">
        <v>12165</v>
      </c>
      <c r="I32" s="2">
        <v>12804</v>
      </c>
      <c r="J32" s="2">
        <v>14516</v>
      </c>
      <c r="K32" s="2">
        <v>14462</v>
      </c>
      <c r="L32" s="2">
        <v>18817</v>
      </c>
      <c r="M32" s="2">
        <v>19382</v>
      </c>
      <c r="N32" s="2">
        <v>17439</v>
      </c>
      <c r="O32" s="2">
        <v>18771</v>
      </c>
      <c r="P32" s="2">
        <v>21397</v>
      </c>
      <c r="Q32" s="2">
        <v>22433</v>
      </c>
      <c r="R32" s="2">
        <v>24726</v>
      </c>
      <c r="S32" s="2">
        <v>27701</v>
      </c>
      <c r="T32" s="2">
        <v>27476</v>
      </c>
      <c r="U32" s="2">
        <v>28639</v>
      </c>
      <c r="V32" s="2">
        <v>27511</v>
      </c>
      <c r="W32" s="2">
        <v>26108</v>
      </c>
      <c r="X32" s="2">
        <v>24963</v>
      </c>
      <c r="Y32" s="2">
        <v>26556</v>
      </c>
      <c r="Z32" s="2">
        <v>27296</v>
      </c>
      <c r="AA32" s="2">
        <v>26365</v>
      </c>
      <c r="AB32" s="2">
        <v>28051</v>
      </c>
      <c r="AC32" s="2">
        <v>28073</v>
      </c>
      <c r="AD32" s="2">
        <v>28591</v>
      </c>
      <c r="AE32" s="2">
        <v>29167</v>
      </c>
      <c r="AF32" s="2">
        <v>28833</v>
      </c>
      <c r="AG32" s="2">
        <v>28503</v>
      </c>
      <c r="AH32" s="2">
        <v>28180</v>
      </c>
      <c r="AI32" s="2">
        <v>27860</v>
      </c>
      <c r="AJ32" s="2">
        <v>27545</v>
      </c>
      <c r="AK32" s="2">
        <v>27278</v>
      </c>
      <c r="AL32" s="2">
        <v>27014</v>
      </c>
      <c r="AM32" s="2">
        <v>26751</v>
      </c>
      <c r="AN32" s="2">
        <v>26493</v>
      </c>
      <c r="AO32" s="2">
        <v>26243</v>
      </c>
      <c r="AP32" s="2">
        <v>26237</v>
      </c>
      <c r="AQ32" s="2">
        <v>26236</v>
      </c>
      <c r="AR32" s="2">
        <v>26239</v>
      </c>
      <c r="AS32" s="2">
        <v>26248</v>
      </c>
      <c r="AT32" s="2">
        <v>26264</v>
      </c>
      <c r="AU32" s="2">
        <v>26281</v>
      </c>
      <c r="AV32" s="2">
        <v>26301</v>
      </c>
      <c r="AW32" s="2">
        <v>26322</v>
      </c>
      <c r="AX32" s="2">
        <v>26346</v>
      </c>
      <c r="AY32" s="2">
        <v>26371</v>
      </c>
      <c r="AZ32" s="2">
        <v>26398</v>
      </c>
      <c r="BA32" s="2">
        <v>26424</v>
      </c>
      <c r="BB32" s="2">
        <v>26451</v>
      </c>
      <c r="BC32" s="2">
        <v>26478</v>
      </c>
      <c r="BD32" s="2">
        <v>26508</v>
      </c>
      <c r="BE32" s="2">
        <v>26538</v>
      </c>
      <c r="BF32" s="2">
        <v>26569</v>
      </c>
      <c r="BG32" s="2">
        <v>26602</v>
      </c>
      <c r="BH32" s="2">
        <v>26637</v>
      </c>
      <c r="BI32" s="2">
        <v>26674</v>
      </c>
      <c r="BJ32" s="2">
        <v>26713</v>
      </c>
      <c r="BK32" s="2">
        <v>26754</v>
      </c>
      <c r="BL32" s="2">
        <v>26796</v>
      </c>
      <c r="BM32" s="2">
        <v>26839</v>
      </c>
      <c r="BN32" s="2">
        <v>26884</v>
      </c>
      <c r="BO32" s="2">
        <v>26930</v>
      </c>
      <c r="BP32" s="2">
        <v>26974</v>
      </c>
      <c r="BQ32" s="2">
        <v>27019</v>
      </c>
      <c r="BR32" s="2">
        <v>27062</v>
      </c>
      <c r="BS32" s="2">
        <v>27105</v>
      </c>
      <c r="BT32" s="2">
        <v>27147</v>
      </c>
      <c r="BU32" s="2">
        <v>27188</v>
      </c>
      <c r="BV32" s="2">
        <v>27229</v>
      </c>
      <c r="BW32" s="2">
        <v>27269</v>
      </c>
      <c r="BX32" s="2">
        <v>27308</v>
      </c>
      <c r="BY32" s="2">
        <v>27347</v>
      </c>
      <c r="BZ32" s="2">
        <v>27385</v>
      </c>
      <c r="CA32" s="2">
        <v>27421</v>
      </c>
      <c r="CB32" s="2">
        <v>27458</v>
      </c>
      <c r="CC32" s="2">
        <v>27493</v>
      </c>
    </row>
    <row r="33" spans="1:82" x14ac:dyDescent="0.25">
      <c r="A33" s="2" t="str">
        <f>"Externe emigratie"</f>
        <v>Externe emigratie</v>
      </c>
      <c r="B33" s="2">
        <v>11165</v>
      </c>
      <c r="C33" s="2">
        <v>7814</v>
      </c>
      <c r="D33" s="2">
        <v>7994</v>
      </c>
      <c r="E33" s="2">
        <v>7917</v>
      </c>
      <c r="F33" s="2">
        <v>9998</v>
      </c>
      <c r="G33" s="2">
        <v>9649</v>
      </c>
      <c r="H33" s="2">
        <v>10376</v>
      </c>
      <c r="I33" s="2">
        <v>11666</v>
      </c>
      <c r="J33" s="2">
        <v>11661</v>
      </c>
      <c r="K33" s="2">
        <v>11434</v>
      </c>
      <c r="L33" s="2">
        <v>10939</v>
      </c>
      <c r="M33" s="2">
        <v>10825</v>
      </c>
      <c r="N33" s="2">
        <v>12066</v>
      </c>
      <c r="O33" s="2">
        <v>13586</v>
      </c>
      <c r="P33" s="2">
        <v>13932</v>
      </c>
      <c r="Q33" s="2">
        <v>13612</v>
      </c>
      <c r="R33" s="2">
        <v>13793</v>
      </c>
      <c r="S33" s="2">
        <v>15108</v>
      </c>
      <c r="T33" s="2">
        <v>16131</v>
      </c>
      <c r="U33" s="2">
        <v>14382</v>
      </c>
      <c r="V33" s="2">
        <v>16087</v>
      </c>
      <c r="W33" s="2">
        <v>16321</v>
      </c>
      <c r="X33" s="2">
        <v>19466</v>
      </c>
      <c r="Y33" s="2">
        <v>18762</v>
      </c>
      <c r="Z33" s="2">
        <v>18754</v>
      </c>
      <c r="AA33" s="2">
        <v>21534</v>
      </c>
      <c r="AB33" s="2">
        <v>21828</v>
      </c>
      <c r="AC33" s="2">
        <v>22137</v>
      </c>
      <c r="AD33" s="2">
        <v>22603</v>
      </c>
      <c r="AE33" s="2">
        <v>23091</v>
      </c>
      <c r="AF33" s="2">
        <v>23605</v>
      </c>
      <c r="AG33" s="2">
        <v>24029</v>
      </c>
      <c r="AH33" s="2">
        <v>24388</v>
      </c>
      <c r="AI33" s="2">
        <v>24650</v>
      </c>
      <c r="AJ33" s="2">
        <v>24861</v>
      </c>
      <c r="AK33" s="2">
        <v>25017</v>
      </c>
      <c r="AL33" s="2">
        <v>24557</v>
      </c>
      <c r="AM33" s="2">
        <v>24148</v>
      </c>
      <c r="AN33" s="2">
        <v>23779</v>
      </c>
      <c r="AO33" s="2">
        <v>23435</v>
      </c>
      <c r="AP33" s="2">
        <v>23152</v>
      </c>
      <c r="AQ33" s="2">
        <v>22907</v>
      </c>
      <c r="AR33" s="2">
        <v>22694</v>
      </c>
      <c r="AS33" s="2">
        <v>22504</v>
      </c>
      <c r="AT33" s="2">
        <v>22334</v>
      </c>
      <c r="AU33" s="2">
        <v>22370</v>
      </c>
      <c r="AV33" s="2">
        <v>22402</v>
      </c>
      <c r="AW33" s="2">
        <v>22431</v>
      </c>
      <c r="AX33" s="2">
        <v>22461</v>
      </c>
      <c r="AY33" s="2">
        <v>22490</v>
      </c>
      <c r="AZ33" s="2">
        <v>22521</v>
      </c>
      <c r="BA33" s="2">
        <v>22551</v>
      </c>
      <c r="BB33" s="2">
        <v>22582</v>
      </c>
      <c r="BC33" s="2">
        <v>22613</v>
      </c>
      <c r="BD33" s="2">
        <v>22648</v>
      </c>
      <c r="BE33" s="2">
        <v>22686</v>
      </c>
      <c r="BF33" s="2">
        <v>22725</v>
      </c>
      <c r="BG33" s="2">
        <v>22766</v>
      </c>
      <c r="BH33" s="2">
        <v>22810</v>
      </c>
      <c r="BI33" s="2">
        <v>22855</v>
      </c>
      <c r="BJ33" s="2">
        <v>22903</v>
      </c>
      <c r="BK33" s="2">
        <v>22952</v>
      </c>
      <c r="BL33" s="2">
        <v>23002</v>
      </c>
      <c r="BM33" s="2">
        <v>23054</v>
      </c>
      <c r="BN33" s="2">
        <v>23109</v>
      </c>
      <c r="BO33" s="2">
        <v>23163</v>
      </c>
      <c r="BP33" s="2">
        <v>23218</v>
      </c>
      <c r="BQ33" s="2">
        <v>23272</v>
      </c>
      <c r="BR33" s="2">
        <v>23325</v>
      </c>
      <c r="BS33" s="2">
        <v>23377</v>
      </c>
      <c r="BT33" s="2">
        <v>23428</v>
      </c>
      <c r="BU33" s="2">
        <v>23479</v>
      </c>
      <c r="BV33" s="2">
        <v>23528</v>
      </c>
      <c r="BW33" s="2">
        <v>23575</v>
      </c>
      <c r="BX33" s="2">
        <v>23622</v>
      </c>
      <c r="BY33" s="2">
        <v>23667</v>
      </c>
      <c r="BZ33" s="2">
        <v>23710</v>
      </c>
      <c r="CA33" s="2">
        <v>23750</v>
      </c>
      <c r="CB33" s="2">
        <v>23791</v>
      </c>
      <c r="CC33" s="2">
        <v>23830</v>
      </c>
    </row>
    <row r="34" spans="1:82" x14ac:dyDescent="0.25">
      <c r="A34" s="2" t="str">
        <f>"Toename van de bevolking"</f>
        <v>Toename van de bevolking</v>
      </c>
      <c r="B34" s="2">
        <v>-4051</v>
      </c>
      <c r="C34" s="2">
        <v>417</v>
      </c>
      <c r="D34" s="2">
        <v>-270</v>
      </c>
      <c r="E34" s="2">
        <v>1823</v>
      </c>
      <c r="F34" s="2">
        <v>-363</v>
      </c>
      <c r="G34" s="2">
        <v>676</v>
      </c>
      <c r="H34" s="2">
        <v>1124</v>
      </c>
      <c r="I34" s="2">
        <v>209</v>
      </c>
      <c r="J34" s="2">
        <v>2004</v>
      </c>
      <c r="K34" s="2">
        <v>2755</v>
      </c>
      <c r="L34" s="2">
        <v>7271</v>
      </c>
      <c r="M34" s="2">
        <v>7143</v>
      </c>
      <c r="N34" s="2">
        <v>3114</v>
      </c>
      <c r="O34" s="2">
        <v>2750</v>
      </c>
      <c r="P34" s="2">
        <v>4947</v>
      </c>
      <c r="Q34" s="2">
        <v>6276</v>
      </c>
      <c r="R34" s="2">
        <v>9201</v>
      </c>
      <c r="S34" s="2">
        <v>11165</v>
      </c>
      <c r="T34" s="2">
        <v>10489</v>
      </c>
      <c r="U34" s="2">
        <v>13305</v>
      </c>
      <c r="V34" s="2">
        <v>10567</v>
      </c>
      <c r="W34" s="2">
        <v>8182</v>
      </c>
      <c r="X34" s="2">
        <v>4660</v>
      </c>
      <c r="Y34" s="2">
        <v>6375</v>
      </c>
      <c r="Z34" s="2">
        <v>7134</v>
      </c>
      <c r="AA34" s="2">
        <v>2751</v>
      </c>
      <c r="AB34" s="2">
        <v>4103</v>
      </c>
      <c r="AC34" s="2">
        <v>3802</v>
      </c>
      <c r="AD34" s="2">
        <v>3859</v>
      </c>
      <c r="AE34" s="2">
        <v>3942</v>
      </c>
      <c r="AF34" s="2">
        <v>3183</v>
      </c>
      <c r="AG34" s="2">
        <v>2513</v>
      </c>
      <c r="AH34" s="2">
        <v>1908</v>
      </c>
      <c r="AI34" s="2">
        <v>1413</v>
      </c>
      <c r="AJ34" s="2">
        <v>969</v>
      </c>
      <c r="AK34" s="2">
        <v>633</v>
      </c>
      <c r="AL34" s="2">
        <v>940</v>
      </c>
      <c r="AM34" s="2">
        <v>1210</v>
      </c>
      <c r="AN34" s="2">
        <v>1464</v>
      </c>
      <c r="AO34" s="2">
        <v>1719</v>
      </c>
      <c r="AP34" s="2">
        <v>1997</v>
      </c>
      <c r="AQ34" s="2">
        <v>2240</v>
      </c>
      <c r="AR34" s="2">
        <v>2451</v>
      </c>
      <c r="AS34" s="2">
        <v>2644</v>
      </c>
      <c r="AT34" s="2">
        <v>2825</v>
      </c>
      <c r="AU34" s="2">
        <v>2778</v>
      </c>
      <c r="AV34" s="2">
        <v>2724</v>
      </c>
      <c r="AW34" s="2">
        <v>2654</v>
      </c>
      <c r="AX34" s="2">
        <v>2588</v>
      </c>
      <c r="AY34" s="2">
        <v>2513</v>
      </c>
      <c r="AZ34" s="2">
        <v>2439</v>
      </c>
      <c r="BA34" s="2">
        <v>2357</v>
      </c>
      <c r="BB34" s="2">
        <v>2276</v>
      </c>
      <c r="BC34" s="2">
        <v>2197</v>
      </c>
      <c r="BD34" s="2">
        <v>2137</v>
      </c>
      <c r="BE34" s="2">
        <v>2073</v>
      </c>
      <c r="BF34" s="2">
        <v>2023</v>
      </c>
      <c r="BG34" s="2">
        <v>1984</v>
      </c>
      <c r="BH34" s="2">
        <v>1936</v>
      </c>
      <c r="BI34" s="2">
        <v>1901</v>
      </c>
      <c r="BJ34" s="2">
        <v>1882</v>
      </c>
      <c r="BK34" s="2">
        <v>1870</v>
      </c>
      <c r="BL34" s="2">
        <v>1848</v>
      </c>
      <c r="BM34" s="2">
        <v>1846</v>
      </c>
      <c r="BN34" s="2">
        <v>1842</v>
      </c>
      <c r="BO34" s="2">
        <v>1839</v>
      </c>
      <c r="BP34" s="2">
        <v>1838</v>
      </c>
      <c r="BQ34" s="2">
        <v>1835</v>
      </c>
      <c r="BR34" s="2">
        <v>1828</v>
      </c>
      <c r="BS34" s="2">
        <v>1824</v>
      </c>
      <c r="BT34" s="2">
        <v>1818</v>
      </c>
      <c r="BU34" s="2">
        <v>1802</v>
      </c>
      <c r="BV34" s="2">
        <v>1797</v>
      </c>
      <c r="BW34" s="2">
        <v>1794</v>
      </c>
      <c r="BX34" s="2">
        <v>1777</v>
      </c>
      <c r="BY34" s="2">
        <v>1764</v>
      </c>
      <c r="BZ34" s="2">
        <v>1751</v>
      </c>
      <c r="CA34" s="2">
        <v>1728</v>
      </c>
      <c r="CB34" s="2">
        <v>1716</v>
      </c>
      <c r="CC34" s="2">
        <v>1698</v>
      </c>
    </row>
    <row r="35" spans="1:82" x14ac:dyDescent="0.25">
      <c r="A35" s="2" t="str">
        <f>"Statistische aanpassing"</f>
        <v>Statistische aanpassing</v>
      </c>
      <c r="B35" s="2">
        <v>-66</v>
      </c>
      <c r="C35" s="2">
        <v>203</v>
      </c>
      <c r="D35" s="2">
        <v>319</v>
      </c>
      <c r="E35" s="2">
        <v>403</v>
      </c>
      <c r="F35" s="2">
        <v>-1071</v>
      </c>
      <c r="G35" s="2">
        <v>777</v>
      </c>
      <c r="H35" s="2">
        <v>966</v>
      </c>
      <c r="I35" s="2">
        <v>1067</v>
      </c>
      <c r="J35" s="2">
        <v>891</v>
      </c>
      <c r="K35" s="2">
        <v>458</v>
      </c>
      <c r="L35" s="2">
        <v>387</v>
      </c>
      <c r="M35" s="2">
        <v>826</v>
      </c>
      <c r="N35" s="2">
        <v>528</v>
      </c>
      <c r="O35" s="2">
        <v>502</v>
      </c>
      <c r="P35" s="2">
        <v>1151</v>
      </c>
      <c r="Q35" s="2">
        <v>828</v>
      </c>
      <c r="R35" s="2">
        <v>-26</v>
      </c>
      <c r="S35" s="2">
        <v>-878</v>
      </c>
      <c r="T35" s="2">
        <v>48</v>
      </c>
      <c r="U35" s="2">
        <v>2291</v>
      </c>
      <c r="V35" s="2">
        <v>-86</v>
      </c>
      <c r="W35" s="2">
        <v>614</v>
      </c>
      <c r="X35" s="2">
        <v>310</v>
      </c>
      <c r="Y35" s="2">
        <v>-304</v>
      </c>
      <c r="Z35" s="2">
        <v>-40</v>
      </c>
      <c r="AA35" s="2">
        <v>-171</v>
      </c>
      <c r="AB35" s="2">
        <v>147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</row>
    <row r="36" spans="1:82" ht="15.75" thickBot="1" x14ac:dyDescent="0.3">
      <c r="A36" s="3" t="str">
        <f>"Bevolking op 31/12"</f>
        <v>Bevolking op 31/12</v>
      </c>
      <c r="B36" s="3">
        <v>448677</v>
      </c>
      <c r="C36" s="3">
        <v>449297</v>
      </c>
      <c r="D36" s="3">
        <v>449346</v>
      </c>
      <c r="E36" s="3">
        <v>451572</v>
      </c>
      <c r="F36" s="3">
        <v>450138</v>
      </c>
      <c r="G36" s="3">
        <v>451591</v>
      </c>
      <c r="H36" s="3">
        <v>453681</v>
      </c>
      <c r="I36" s="3">
        <v>454957</v>
      </c>
      <c r="J36" s="3">
        <v>457852</v>
      </c>
      <c r="K36" s="3">
        <v>461065</v>
      </c>
      <c r="L36" s="3">
        <v>468723</v>
      </c>
      <c r="M36" s="3">
        <v>476692</v>
      </c>
      <c r="N36" s="3">
        <v>480334</v>
      </c>
      <c r="O36" s="3">
        <v>483586</v>
      </c>
      <c r="P36" s="3">
        <v>489684</v>
      </c>
      <c r="Q36" s="3">
        <v>496788</v>
      </c>
      <c r="R36" s="3">
        <v>505963</v>
      </c>
      <c r="S36" s="3">
        <v>516250</v>
      </c>
      <c r="T36" s="3">
        <v>526787</v>
      </c>
      <c r="U36" s="3">
        <v>542383</v>
      </c>
      <c r="V36" s="3">
        <v>552864</v>
      </c>
      <c r="W36" s="3">
        <v>561660</v>
      </c>
      <c r="X36" s="3">
        <v>566630</v>
      </c>
      <c r="Y36" s="3">
        <v>572701</v>
      </c>
      <c r="Z36" s="3">
        <v>579795</v>
      </c>
      <c r="AA36" s="3">
        <v>582375</v>
      </c>
      <c r="AB36" s="3">
        <v>586625</v>
      </c>
      <c r="AC36" s="3">
        <v>590427</v>
      </c>
      <c r="AD36" s="3">
        <v>594286</v>
      </c>
      <c r="AE36" s="3">
        <v>598228</v>
      </c>
      <c r="AF36" s="3">
        <v>601411</v>
      </c>
      <c r="AG36" s="3">
        <v>603924</v>
      </c>
      <c r="AH36" s="3">
        <v>605832</v>
      </c>
      <c r="AI36" s="3">
        <v>607245</v>
      </c>
      <c r="AJ36" s="3">
        <v>608214</v>
      </c>
      <c r="AK36" s="3">
        <v>608847</v>
      </c>
      <c r="AL36" s="3">
        <v>609787</v>
      </c>
      <c r="AM36" s="3">
        <v>610997</v>
      </c>
      <c r="AN36" s="3">
        <v>612461</v>
      </c>
      <c r="AO36" s="3">
        <v>614180</v>
      </c>
      <c r="AP36" s="3">
        <v>616177</v>
      </c>
      <c r="AQ36" s="3">
        <v>618417</v>
      </c>
      <c r="AR36" s="3">
        <v>620868</v>
      </c>
      <c r="AS36" s="3">
        <v>623512</v>
      </c>
      <c r="AT36" s="3">
        <v>626337</v>
      </c>
      <c r="AU36" s="3">
        <v>629115</v>
      </c>
      <c r="AV36" s="3">
        <v>631839</v>
      </c>
      <c r="AW36" s="3">
        <v>634493</v>
      </c>
      <c r="AX36" s="3">
        <v>637081</v>
      </c>
      <c r="AY36" s="3">
        <v>639594</v>
      </c>
      <c r="AZ36" s="3">
        <v>642033</v>
      </c>
      <c r="BA36" s="3">
        <v>644390</v>
      </c>
      <c r="BB36" s="3">
        <v>646666</v>
      </c>
      <c r="BC36" s="3">
        <v>648863</v>
      </c>
      <c r="BD36" s="3">
        <v>651000</v>
      </c>
      <c r="BE36" s="3">
        <v>653073</v>
      </c>
      <c r="BF36" s="3">
        <v>655096</v>
      </c>
      <c r="BG36" s="3">
        <v>657080</v>
      </c>
      <c r="BH36" s="3">
        <v>659016</v>
      </c>
      <c r="BI36" s="3">
        <v>660917</v>
      </c>
      <c r="BJ36" s="3">
        <v>662799</v>
      </c>
      <c r="BK36" s="3">
        <v>664669</v>
      </c>
      <c r="BL36" s="3">
        <v>666517</v>
      </c>
      <c r="BM36" s="3">
        <v>668363</v>
      </c>
      <c r="BN36" s="3">
        <v>670205</v>
      </c>
      <c r="BO36" s="3">
        <v>672044</v>
      </c>
      <c r="BP36" s="3">
        <v>673882</v>
      </c>
      <c r="BQ36" s="3">
        <v>675717</v>
      </c>
      <c r="BR36" s="3">
        <v>677545</v>
      </c>
      <c r="BS36" s="3">
        <v>679369</v>
      </c>
      <c r="BT36" s="3">
        <v>681187</v>
      </c>
      <c r="BU36" s="3">
        <v>682989</v>
      </c>
      <c r="BV36" s="3">
        <v>684786</v>
      </c>
      <c r="BW36" s="3">
        <v>686580</v>
      </c>
      <c r="BX36" s="3">
        <v>688357</v>
      </c>
      <c r="BY36" s="3">
        <v>690121</v>
      </c>
      <c r="BZ36" s="3">
        <v>691872</v>
      </c>
      <c r="CA36" s="3">
        <v>693600</v>
      </c>
      <c r="CB36" s="3">
        <v>695316</v>
      </c>
      <c r="CC36" s="3">
        <v>697014</v>
      </c>
    </row>
    <row r="37" spans="1:82" x14ac:dyDescent="0.25">
      <c r="A37" t="s">
        <v>3</v>
      </c>
    </row>
    <row r="39" spans="1:82" x14ac:dyDescent="0.25">
      <c r="A39" s="1" t="s">
        <v>5</v>
      </c>
    </row>
    <row r="40" spans="1:82" x14ac:dyDescent="0.25">
      <c r="A40" t="s">
        <v>1</v>
      </c>
    </row>
    <row r="41" spans="1:82" ht="15.75" thickBot="1" x14ac:dyDescent="0.3">
      <c r="A41" t="s">
        <v>2</v>
      </c>
    </row>
    <row r="42" spans="1:82" x14ac:dyDescent="0.25">
      <c r="A42" s="4"/>
      <c r="B42" s="5" t="str">
        <f>"1991"</f>
        <v>1991</v>
      </c>
      <c r="C42" s="5" t="str">
        <f>"1992"</f>
        <v>1992</v>
      </c>
      <c r="D42" s="5" t="str">
        <f>"1993"</f>
        <v>1993</v>
      </c>
      <c r="E42" s="5" t="str">
        <f>"1994"</f>
        <v>1994</v>
      </c>
      <c r="F42" s="5" t="str">
        <f>"1995"</f>
        <v>1995</v>
      </c>
      <c r="G42" s="5" t="str">
        <f>"1996"</f>
        <v>1996</v>
      </c>
      <c r="H42" s="5" t="str">
        <f>"1997"</f>
        <v>1997</v>
      </c>
      <c r="I42" s="5" t="str">
        <f>"1998"</f>
        <v>1998</v>
      </c>
      <c r="J42" s="5" t="str">
        <f>"1999"</f>
        <v>1999</v>
      </c>
      <c r="K42" s="5" t="str">
        <f>"2000"</f>
        <v>2000</v>
      </c>
      <c r="L42" s="5" t="str">
        <f>"2001"</f>
        <v>2001</v>
      </c>
      <c r="M42" s="5" t="str">
        <f>"2002"</f>
        <v>2002</v>
      </c>
      <c r="N42" s="5" t="str">
        <f>"2003"</f>
        <v>2003</v>
      </c>
      <c r="O42" s="5" t="str">
        <f>"2004"</f>
        <v>2004</v>
      </c>
      <c r="P42" s="5" t="str">
        <f>"2005"</f>
        <v>2005</v>
      </c>
      <c r="Q42" s="5" t="str">
        <f>"2006"</f>
        <v>2006</v>
      </c>
      <c r="R42" s="5" t="str">
        <f>"2007"</f>
        <v>2007</v>
      </c>
      <c r="S42" s="5" t="str">
        <f>"2008"</f>
        <v>2008</v>
      </c>
      <c r="T42" s="5" t="str">
        <f>"2009"</f>
        <v>2009</v>
      </c>
      <c r="U42" s="5" t="str">
        <f>"2010"</f>
        <v>2010</v>
      </c>
      <c r="V42" s="5" t="str">
        <f>"2011"</f>
        <v>2011</v>
      </c>
      <c r="W42" s="5" t="str">
        <f>"2012"</f>
        <v>2012</v>
      </c>
      <c r="X42" s="5" t="str">
        <f>"2013"</f>
        <v>2013</v>
      </c>
      <c r="Y42" s="5" t="str">
        <f>"2014"</f>
        <v>2014</v>
      </c>
      <c r="Z42" s="5" t="str">
        <f>"2015"</f>
        <v>2015</v>
      </c>
      <c r="AA42" s="5" t="str">
        <f>"2016"</f>
        <v>2016</v>
      </c>
      <c r="AB42" s="5" t="str">
        <f>"2017"</f>
        <v>2017</v>
      </c>
      <c r="AC42" s="5" t="str">
        <f>"2018"</f>
        <v>2018</v>
      </c>
      <c r="AD42" s="5" t="str">
        <f>"2019"</f>
        <v>2019</v>
      </c>
      <c r="AE42" s="5" t="str">
        <f>"2020"</f>
        <v>2020</v>
      </c>
      <c r="AF42" s="5" t="str">
        <f>"2021"</f>
        <v>2021</v>
      </c>
      <c r="AG42" s="5" t="str">
        <f>"2022"</f>
        <v>2022</v>
      </c>
      <c r="AH42" s="5" t="str">
        <f>"2023"</f>
        <v>2023</v>
      </c>
      <c r="AI42" s="5" t="str">
        <f>"2024"</f>
        <v>2024</v>
      </c>
      <c r="AJ42" s="5" t="str">
        <f>"2025"</f>
        <v>2025</v>
      </c>
      <c r="AK42" s="5" t="str">
        <f>"2026"</f>
        <v>2026</v>
      </c>
      <c r="AL42" s="5" t="str">
        <f>"2027"</f>
        <v>2027</v>
      </c>
      <c r="AM42" s="5" t="str">
        <f>"2028"</f>
        <v>2028</v>
      </c>
      <c r="AN42" s="5" t="str">
        <f>"2029"</f>
        <v>2029</v>
      </c>
      <c r="AO42" s="5" t="str">
        <f>"2030"</f>
        <v>2030</v>
      </c>
      <c r="AP42" s="5" t="str">
        <f>"2031"</f>
        <v>2031</v>
      </c>
      <c r="AQ42" s="5" t="str">
        <f>"2032"</f>
        <v>2032</v>
      </c>
      <c r="AR42" s="5" t="str">
        <f>"2033"</f>
        <v>2033</v>
      </c>
      <c r="AS42" s="5" t="str">
        <f>"2034"</f>
        <v>2034</v>
      </c>
      <c r="AT42" s="5" t="str">
        <f>"2035"</f>
        <v>2035</v>
      </c>
      <c r="AU42" s="5" t="str">
        <f>"2036"</f>
        <v>2036</v>
      </c>
      <c r="AV42" s="5" t="str">
        <f>"2037"</f>
        <v>2037</v>
      </c>
      <c r="AW42" s="5" t="str">
        <f>"2038"</f>
        <v>2038</v>
      </c>
      <c r="AX42" s="5" t="str">
        <f>"2039"</f>
        <v>2039</v>
      </c>
      <c r="AY42" s="5" t="str">
        <f>"2040"</f>
        <v>2040</v>
      </c>
      <c r="AZ42" s="5" t="str">
        <f>"2041"</f>
        <v>2041</v>
      </c>
      <c r="BA42" s="5" t="str">
        <f>"2042"</f>
        <v>2042</v>
      </c>
      <c r="BB42" s="5" t="str">
        <f>"2043"</f>
        <v>2043</v>
      </c>
      <c r="BC42" s="5" t="str">
        <f>"2044"</f>
        <v>2044</v>
      </c>
      <c r="BD42" s="5" t="str">
        <f>"2045"</f>
        <v>2045</v>
      </c>
      <c r="BE42" s="5" t="str">
        <f>"2046"</f>
        <v>2046</v>
      </c>
      <c r="BF42" s="5" t="str">
        <f>"2047"</f>
        <v>2047</v>
      </c>
      <c r="BG42" s="5" t="str">
        <f>"2048"</f>
        <v>2048</v>
      </c>
      <c r="BH42" s="5" t="str">
        <f>"2049"</f>
        <v>2049</v>
      </c>
      <c r="BI42" s="5" t="str">
        <f>"2050"</f>
        <v>2050</v>
      </c>
      <c r="BJ42" s="5" t="str">
        <f>"2051"</f>
        <v>2051</v>
      </c>
      <c r="BK42" s="5" t="str">
        <f>"2052"</f>
        <v>2052</v>
      </c>
      <c r="BL42" s="5" t="str">
        <f>"2053"</f>
        <v>2053</v>
      </c>
      <c r="BM42" s="5" t="str">
        <f>"2054"</f>
        <v>2054</v>
      </c>
      <c r="BN42" s="5" t="str">
        <f>"2055"</f>
        <v>2055</v>
      </c>
      <c r="BO42" s="5" t="str">
        <f>"2056"</f>
        <v>2056</v>
      </c>
      <c r="BP42" s="5" t="str">
        <f>"2057"</f>
        <v>2057</v>
      </c>
      <c r="BQ42" s="5" t="str">
        <f>"2058"</f>
        <v>2058</v>
      </c>
      <c r="BR42" s="5" t="str">
        <f>"2059"</f>
        <v>2059</v>
      </c>
      <c r="BS42" s="5" t="str">
        <f>"2060"</f>
        <v>2060</v>
      </c>
      <c r="BT42" s="5" t="str">
        <f>"2061"</f>
        <v>2061</v>
      </c>
      <c r="BU42" s="5" t="str">
        <f>"2062"</f>
        <v>2062</v>
      </c>
      <c r="BV42" s="5" t="str">
        <f>"2063"</f>
        <v>2063</v>
      </c>
      <c r="BW42" s="5" t="str">
        <f>"2064"</f>
        <v>2064</v>
      </c>
      <c r="BX42" s="5" t="str">
        <f>"2065"</f>
        <v>2065</v>
      </c>
      <c r="BY42" s="5" t="str">
        <f>"2066"</f>
        <v>2066</v>
      </c>
      <c r="BZ42" s="5" t="str">
        <f>"2067"</f>
        <v>2067</v>
      </c>
      <c r="CA42" s="5" t="str">
        <f>"2068"</f>
        <v>2068</v>
      </c>
      <c r="CB42" s="5" t="str">
        <f>"2069"</f>
        <v>2069</v>
      </c>
      <c r="CC42" s="5" t="str">
        <f>"2070"</f>
        <v>2070</v>
      </c>
      <c r="CD42" s="1"/>
    </row>
    <row r="43" spans="1:82" x14ac:dyDescent="0.25">
      <c r="A43" s="2" t="str">
        <f>"Bevolking op 01/01"</f>
        <v>Bevolking op 01/01</v>
      </c>
      <c r="B43" s="2">
        <v>507530</v>
      </c>
      <c r="C43" s="2">
        <v>502540</v>
      </c>
      <c r="D43" s="2">
        <v>501042</v>
      </c>
      <c r="E43" s="2">
        <v>499724</v>
      </c>
      <c r="F43" s="2">
        <v>500008</v>
      </c>
      <c r="G43" s="2">
        <v>497984</v>
      </c>
      <c r="H43" s="2">
        <v>499006</v>
      </c>
      <c r="I43" s="2">
        <v>499494</v>
      </c>
      <c r="J43" s="2">
        <v>499503</v>
      </c>
      <c r="K43" s="2">
        <v>501466</v>
      </c>
      <c r="L43" s="2">
        <v>503340</v>
      </c>
      <c r="M43" s="2">
        <v>509661</v>
      </c>
      <c r="N43" s="2">
        <v>515349</v>
      </c>
      <c r="O43" s="2">
        <v>519565</v>
      </c>
      <c r="P43" s="2">
        <v>523163</v>
      </c>
      <c r="Q43" s="2">
        <v>529120</v>
      </c>
      <c r="R43" s="2">
        <v>534427</v>
      </c>
      <c r="S43" s="2">
        <v>542528</v>
      </c>
      <c r="T43" s="2">
        <v>552282</v>
      </c>
      <c r="U43" s="2">
        <v>562751</v>
      </c>
      <c r="V43" s="2">
        <v>576705</v>
      </c>
      <c r="W43" s="2">
        <v>585990</v>
      </c>
      <c r="X43" s="2">
        <v>592975</v>
      </c>
      <c r="Y43" s="2">
        <v>596856</v>
      </c>
      <c r="Z43" s="2">
        <v>602472</v>
      </c>
      <c r="AA43" s="2">
        <v>608095</v>
      </c>
      <c r="AB43" s="2">
        <v>609229</v>
      </c>
      <c r="AC43" s="2">
        <v>612101</v>
      </c>
      <c r="AD43" s="2">
        <v>615037</v>
      </c>
      <c r="AE43" s="2">
        <v>618066</v>
      </c>
      <c r="AF43" s="2">
        <v>621220</v>
      </c>
      <c r="AG43" s="2">
        <v>623796</v>
      </c>
      <c r="AH43" s="2">
        <v>625838</v>
      </c>
      <c r="AI43" s="2">
        <v>627408</v>
      </c>
      <c r="AJ43" s="2">
        <v>628562</v>
      </c>
      <c r="AK43" s="2">
        <v>629354</v>
      </c>
      <c r="AL43" s="2">
        <v>629866</v>
      </c>
      <c r="AM43" s="2">
        <v>630588</v>
      </c>
      <c r="AN43" s="2">
        <v>631508</v>
      </c>
      <c r="AO43" s="2">
        <v>632623</v>
      </c>
      <c r="AP43" s="2">
        <v>633932</v>
      </c>
      <c r="AQ43" s="2">
        <v>635448</v>
      </c>
      <c r="AR43" s="2">
        <v>637150</v>
      </c>
      <c r="AS43" s="2">
        <v>639024</v>
      </c>
      <c r="AT43" s="2">
        <v>641049</v>
      </c>
      <c r="AU43" s="2">
        <v>643198</v>
      </c>
      <c r="AV43" s="2">
        <v>645305</v>
      </c>
      <c r="AW43" s="2">
        <v>647357</v>
      </c>
      <c r="AX43" s="2">
        <v>649348</v>
      </c>
      <c r="AY43" s="2">
        <v>651264</v>
      </c>
      <c r="AZ43" s="2">
        <v>653113</v>
      </c>
      <c r="BA43" s="2">
        <v>654883</v>
      </c>
      <c r="BB43" s="2">
        <v>656572</v>
      </c>
      <c r="BC43" s="2">
        <v>658195</v>
      </c>
      <c r="BD43" s="2">
        <v>659758</v>
      </c>
      <c r="BE43" s="2">
        <v>661274</v>
      </c>
      <c r="BF43" s="2">
        <v>662754</v>
      </c>
      <c r="BG43" s="2">
        <v>664193</v>
      </c>
      <c r="BH43" s="2">
        <v>665607</v>
      </c>
      <c r="BI43" s="2">
        <v>666992</v>
      </c>
      <c r="BJ43" s="2">
        <v>668366</v>
      </c>
      <c r="BK43" s="2">
        <v>669725</v>
      </c>
      <c r="BL43" s="2">
        <v>671086</v>
      </c>
      <c r="BM43" s="2">
        <v>672450</v>
      </c>
      <c r="BN43" s="2">
        <v>673816</v>
      </c>
      <c r="BO43" s="2">
        <v>675183</v>
      </c>
      <c r="BP43" s="2">
        <v>676555</v>
      </c>
      <c r="BQ43" s="2">
        <v>677924</v>
      </c>
      <c r="BR43" s="2">
        <v>679292</v>
      </c>
      <c r="BS43" s="2">
        <v>680661</v>
      </c>
      <c r="BT43" s="2">
        <v>682015</v>
      </c>
      <c r="BU43" s="2">
        <v>683367</v>
      </c>
      <c r="BV43" s="2">
        <v>684709</v>
      </c>
      <c r="BW43" s="2">
        <v>686030</v>
      </c>
      <c r="BX43" s="2">
        <v>687331</v>
      </c>
      <c r="BY43" s="2">
        <v>688610</v>
      </c>
      <c r="BZ43" s="2">
        <v>689859</v>
      </c>
      <c r="CA43" s="2">
        <v>691082</v>
      </c>
      <c r="CB43" s="2">
        <v>692281</v>
      </c>
      <c r="CC43" s="2">
        <v>693457</v>
      </c>
    </row>
    <row r="44" spans="1:82" x14ac:dyDescent="0.25">
      <c r="A44" s="2" t="str">
        <f>"Natuurlijk saldo"</f>
        <v>Natuurlijk saldo</v>
      </c>
      <c r="B44" s="2">
        <v>327</v>
      </c>
      <c r="C44" s="2">
        <v>540</v>
      </c>
      <c r="D44" s="2">
        <v>257</v>
      </c>
      <c r="E44" s="2">
        <v>215</v>
      </c>
      <c r="F44" s="2">
        <v>334</v>
      </c>
      <c r="G44" s="2">
        <v>646</v>
      </c>
      <c r="H44" s="2">
        <v>457</v>
      </c>
      <c r="I44" s="2">
        <v>707</v>
      </c>
      <c r="J44" s="2">
        <v>828</v>
      </c>
      <c r="K44" s="2">
        <v>1053</v>
      </c>
      <c r="L44" s="2">
        <v>1647</v>
      </c>
      <c r="M44" s="2">
        <v>1228</v>
      </c>
      <c r="N44" s="2">
        <v>1543</v>
      </c>
      <c r="O44" s="2">
        <v>1990</v>
      </c>
      <c r="P44" s="2">
        <v>2323</v>
      </c>
      <c r="Q44" s="2">
        <v>2623</v>
      </c>
      <c r="R44" s="2">
        <v>3512</v>
      </c>
      <c r="S44" s="2">
        <v>3505</v>
      </c>
      <c r="T44" s="2">
        <v>3816</v>
      </c>
      <c r="U44" s="2">
        <v>4085</v>
      </c>
      <c r="V44" s="2">
        <v>3907</v>
      </c>
      <c r="W44" s="2">
        <v>3756</v>
      </c>
      <c r="X44" s="2">
        <v>3796</v>
      </c>
      <c r="Y44" s="2">
        <v>4287</v>
      </c>
      <c r="Z44" s="2">
        <v>3856</v>
      </c>
      <c r="AA44" s="2">
        <v>3990</v>
      </c>
      <c r="AB44" s="2">
        <v>3932</v>
      </c>
      <c r="AC44" s="2">
        <v>3593</v>
      </c>
      <c r="AD44" s="2">
        <v>3722</v>
      </c>
      <c r="AE44" s="2">
        <v>3859</v>
      </c>
      <c r="AF44" s="2">
        <v>4004</v>
      </c>
      <c r="AG44" s="2">
        <v>4139</v>
      </c>
      <c r="AH44" s="2">
        <v>4265</v>
      </c>
      <c r="AI44" s="2">
        <v>4385</v>
      </c>
      <c r="AJ44" s="2">
        <v>4503</v>
      </c>
      <c r="AK44" s="2">
        <v>4620</v>
      </c>
      <c r="AL44" s="2">
        <v>4744</v>
      </c>
      <c r="AM44" s="2">
        <v>4882</v>
      </c>
      <c r="AN44" s="2">
        <v>5034</v>
      </c>
      <c r="AO44" s="2">
        <v>5201</v>
      </c>
      <c r="AP44" s="2">
        <v>5221</v>
      </c>
      <c r="AQ44" s="2">
        <v>5239</v>
      </c>
      <c r="AR44" s="2">
        <v>5266</v>
      </c>
      <c r="AS44" s="2">
        <v>5292</v>
      </c>
      <c r="AT44" s="2">
        <v>5321</v>
      </c>
      <c r="AU44" s="2">
        <v>5345</v>
      </c>
      <c r="AV44" s="2">
        <v>5361</v>
      </c>
      <c r="AW44" s="2">
        <v>5368</v>
      </c>
      <c r="AX44" s="2">
        <v>5367</v>
      </c>
      <c r="AY44" s="2">
        <v>5356</v>
      </c>
      <c r="AZ44" s="2">
        <v>5339</v>
      </c>
      <c r="BA44" s="2">
        <v>5310</v>
      </c>
      <c r="BB44" s="2">
        <v>5275</v>
      </c>
      <c r="BC44" s="2">
        <v>5238</v>
      </c>
      <c r="BD44" s="2">
        <v>5198</v>
      </c>
      <c r="BE44" s="2">
        <v>5162</v>
      </c>
      <c r="BF44" s="2">
        <v>5127</v>
      </c>
      <c r="BG44" s="2">
        <v>5097</v>
      </c>
      <c r="BH44" s="2">
        <v>5077</v>
      </c>
      <c r="BI44" s="2">
        <v>5060</v>
      </c>
      <c r="BJ44" s="2">
        <v>5053</v>
      </c>
      <c r="BK44" s="2">
        <v>5052</v>
      </c>
      <c r="BL44" s="2">
        <v>5057</v>
      </c>
      <c r="BM44" s="2">
        <v>5067</v>
      </c>
      <c r="BN44" s="2">
        <v>5083</v>
      </c>
      <c r="BO44" s="2">
        <v>5107</v>
      </c>
      <c r="BP44" s="2">
        <v>5133</v>
      </c>
      <c r="BQ44" s="2">
        <v>5161</v>
      </c>
      <c r="BR44" s="2">
        <v>5191</v>
      </c>
      <c r="BS44" s="2">
        <v>5221</v>
      </c>
      <c r="BT44" s="2">
        <v>5249</v>
      </c>
      <c r="BU44" s="2">
        <v>5274</v>
      </c>
      <c r="BV44" s="2">
        <v>5298</v>
      </c>
      <c r="BW44" s="2">
        <v>5319</v>
      </c>
      <c r="BX44" s="2">
        <v>5338</v>
      </c>
      <c r="BY44" s="2">
        <v>5353</v>
      </c>
      <c r="BZ44" s="2">
        <v>5366</v>
      </c>
      <c r="CA44" s="2">
        <v>5378</v>
      </c>
      <c r="CB44" s="2">
        <v>5387</v>
      </c>
      <c r="CC44" s="2">
        <v>5396</v>
      </c>
    </row>
    <row r="45" spans="1:82" x14ac:dyDescent="0.25">
      <c r="A45" s="2" t="str">
        <f>"Geboorten"</f>
        <v>Geboorten</v>
      </c>
      <c r="B45" s="2">
        <v>6386</v>
      </c>
      <c r="C45" s="2">
        <v>6453</v>
      </c>
      <c r="D45" s="2">
        <v>6103</v>
      </c>
      <c r="E45" s="2">
        <v>6074</v>
      </c>
      <c r="F45" s="2">
        <v>6076</v>
      </c>
      <c r="G45" s="2">
        <v>6269</v>
      </c>
      <c r="H45" s="2">
        <v>6094</v>
      </c>
      <c r="I45" s="2">
        <v>6360</v>
      </c>
      <c r="J45" s="2">
        <v>6528</v>
      </c>
      <c r="K45" s="2">
        <v>6588</v>
      </c>
      <c r="L45" s="2">
        <v>7162</v>
      </c>
      <c r="M45" s="2">
        <v>6851</v>
      </c>
      <c r="N45" s="2">
        <v>7241</v>
      </c>
      <c r="O45" s="2">
        <v>7374</v>
      </c>
      <c r="P45" s="2">
        <v>7581</v>
      </c>
      <c r="Q45" s="2">
        <v>7831</v>
      </c>
      <c r="R45" s="2">
        <v>8536</v>
      </c>
      <c r="S45" s="2">
        <v>8662</v>
      </c>
      <c r="T45" s="2">
        <v>8856</v>
      </c>
      <c r="U45" s="2">
        <v>9064</v>
      </c>
      <c r="V45" s="2">
        <v>8922</v>
      </c>
      <c r="W45" s="2">
        <v>9060</v>
      </c>
      <c r="X45" s="2">
        <v>8843</v>
      </c>
      <c r="Y45" s="2">
        <v>9043</v>
      </c>
      <c r="Z45" s="2">
        <v>8844</v>
      </c>
      <c r="AA45" s="2">
        <v>8730</v>
      </c>
      <c r="AB45" s="2">
        <v>8647</v>
      </c>
      <c r="AC45" s="2">
        <v>8438</v>
      </c>
      <c r="AD45" s="2">
        <v>8526</v>
      </c>
      <c r="AE45" s="2">
        <v>8621</v>
      </c>
      <c r="AF45" s="2">
        <v>8723</v>
      </c>
      <c r="AG45" s="2">
        <v>8812</v>
      </c>
      <c r="AH45" s="2">
        <v>8893</v>
      </c>
      <c r="AI45" s="2">
        <v>8967</v>
      </c>
      <c r="AJ45" s="2">
        <v>9043</v>
      </c>
      <c r="AK45" s="2">
        <v>9122</v>
      </c>
      <c r="AL45" s="2">
        <v>9210</v>
      </c>
      <c r="AM45" s="2">
        <v>9320</v>
      </c>
      <c r="AN45" s="2">
        <v>9450</v>
      </c>
      <c r="AO45" s="2">
        <v>9600</v>
      </c>
      <c r="AP45" s="2">
        <v>9609</v>
      </c>
      <c r="AQ45" s="2">
        <v>9626</v>
      </c>
      <c r="AR45" s="2">
        <v>9657</v>
      </c>
      <c r="AS45" s="2">
        <v>9692</v>
      </c>
      <c r="AT45" s="2">
        <v>9733</v>
      </c>
      <c r="AU45" s="2">
        <v>9777</v>
      </c>
      <c r="AV45" s="2">
        <v>9815</v>
      </c>
      <c r="AW45" s="2">
        <v>9847</v>
      </c>
      <c r="AX45" s="2">
        <v>9871</v>
      </c>
      <c r="AY45" s="2">
        <v>9886</v>
      </c>
      <c r="AZ45" s="2">
        <v>9894</v>
      </c>
      <c r="BA45" s="2">
        <v>9892</v>
      </c>
      <c r="BB45" s="2">
        <v>9882</v>
      </c>
      <c r="BC45" s="2">
        <v>9870</v>
      </c>
      <c r="BD45" s="2">
        <v>9853</v>
      </c>
      <c r="BE45" s="2">
        <v>9838</v>
      </c>
      <c r="BF45" s="2">
        <v>9824</v>
      </c>
      <c r="BG45" s="2">
        <v>9814</v>
      </c>
      <c r="BH45" s="2">
        <v>9811</v>
      </c>
      <c r="BI45" s="2">
        <v>9812</v>
      </c>
      <c r="BJ45" s="2">
        <v>9820</v>
      </c>
      <c r="BK45" s="2">
        <v>9834</v>
      </c>
      <c r="BL45" s="2">
        <v>9853</v>
      </c>
      <c r="BM45" s="2">
        <v>9878</v>
      </c>
      <c r="BN45" s="2">
        <v>9907</v>
      </c>
      <c r="BO45" s="2">
        <v>9940</v>
      </c>
      <c r="BP45" s="2">
        <v>9977</v>
      </c>
      <c r="BQ45" s="2">
        <v>10016</v>
      </c>
      <c r="BR45" s="2">
        <v>10055</v>
      </c>
      <c r="BS45" s="2">
        <v>10095</v>
      </c>
      <c r="BT45" s="2">
        <v>10132</v>
      </c>
      <c r="BU45" s="2">
        <v>10167</v>
      </c>
      <c r="BV45" s="2">
        <v>10200</v>
      </c>
      <c r="BW45" s="2">
        <v>10229</v>
      </c>
      <c r="BX45" s="2">
        <v>10256</v>
      </c>
      <c r="BY45" s="2">
        <v>10279</v>
      </c>
      <c r="BZ45" s="2">
        <v>10298</v>
      </c>
      <c r="CA45" s="2">
        <v>10315</v>
      </c>
      <c r="CB45" s="2">
        <v>10329</v>
      </c>
      <c r="CC45" s="2">
        <v>10339</v>
      </c>
    </row>
    <row r="46" spans="1:82" x14ac:dyDescent="0.25">
      <c r="A46" s="2" t="str">
        <f>"Overlijdens"</f>
        <v>Overlijdens</v>
      </c>
      <c r="B46" s="2">
        <v>6059</v>
      </c>
      <c r="C46" s="2">
        <v>5913</v>
      </c>
      <c r="D46" s="2">
        <v>5846</v>
      </c>
      <c r="E46" s="2">
        <v>5859</v>
      </c>
      <c r="F46" s="2">
        <v>5742</v>
      </c>
      <c r="G46" s="2">
        <v>5623</v>
      </c>
      <c r="H46" s="2">
        <v>5637</v>
      </c>
      <c r="I46" s="2">
        <v>5653</v>
      </c>
      <c r="J46" s="2">
        <v>5700</v>
      </c>
      <c r="K46" s="2">
        <v>5535</v>
      </c>
      <c r="L46" s="2">
        <v>5515</v>
      </c>
      <c r="M46" s="2">
        <v>5623</v>
      </c>
      <c r="N46" s="2">
        <v>5698</v>
      </c>
      <c r="O46" s="2">
        <v>5384</v>
      </c>
      <c r="P46" s="2">
        <v>5258</v>
      </c>
      <c r="Q46" s="2">
        <v>5208</v>
      </c>
      <c r="R46" s="2">
        <v>5024</v>
      </c>
      <c r="S46" s="2">
        <v>5157</v>
      </c>
      <c r="T46" s="2">
        <v>5040</v>
      </c>
      <c r="U46" s="2">
        <v>4979</v>
      </c>
      <c r="V46" s="2">
        <v>5015</v>
      </c>
      <c r="W46" s="2">
        <v>5304</v>
      </c>
      <c r="X46" s="2">
        <v>5047</v>
      </c>
      <c r="Y46" s="2">
        <v>4756</v>
      </c>
      <c r="Z46" s="2">
        <v>4988</v>
      </c>
      <c r="AA46" s="2">
        <v>4740</v>
      </c>
      <c r="AB46" s="2">
        <v>4715</v>
      </c>
      <c r="AC46" s="2">
        <v>4845</v>
      </c>
      <c r="AD46" s="2">
        <v>4804</v>
      </c>
      <c r="AE46" s="2">
        <v>4762</v>
      </c>
      <c r="AF46" s="2">
        <v>4719</v>
      </c>
      <c r="AG46" s="2">
        <v>4673</v>
      </c>
      <c r="AH46" s="2">
        <v>4628</v>
      </c>
      <c r="AI46" s="2">
        <v>4582</v>
      </c>
      <c r="AJ46" s="2">
        <v>4540</v>
      </c>
      <c r="AK46" s="2">
        <v>4502</v>
      </c>
      <c r="AL46" s="2">
        <v>4466</v>
      </c>
      <c r="AM46" s="2">
        <v>4438</v>
      </c>
      <c r="AN46" s="2">
        <v>4416</v>
      </c>
      <c r="AO46" s="2">
        <v>4399</v>
      </c>
      <c r="AP46" s="2">
        <v>4388</v>
      </c>
      <c r="AQ46" s="2">
        <v>4387</v>
      </c>
      <c r="AR46" s="2">
        <v>4391</v>
      </c>
      <c r="AS46" s="2">
        <v>4400</v>
      </c>
      <c r="AT46" s="2">
        <v>4412</v>
      </c>
      <c r="AU46" s="2">
        <v>4432</v>
      </c>
      <c r="AV46" s="2">
        <v>4454</v>
      </c>
      <c r="AW46" s="2">
        <v>4479</v>
      </c>
      <c r="AX46" s="2">
        <v>4504</v>
      </c>
      <c r="AY46" s="2">
        <v>4530</v>
      </c>
      <c r="AZ46" s="2">
        <v>4555</v>
      </c>
      <c r="BA46" s="2">
        <v>4582</v>
      </c>
      <c r="BB46" s="2">
        <v>4607</v>
      </c>
      <c r="BC46" s="2">
        <v>4632</v>
      </c>
      <c r="BD46" s="2">
        <v>4655</v>
      </c>
      <c r="BE46" s="2">
        <v>4676</v>
      </c>
      <c r="BF46" s="2">
        <v>4697</v>
      </c>
      <c r="BG46" s="2">
        <v>4717</v>
      </c>
      <c r="BH46" s="2">
        <v>4734</v>
      </c>
      <c r="BI46" s="2">
        <v>4752</v>
      </c>
      <c r="BJ46" s="2">
        <v>4767</v>
      </c>
      <c r="BK46" s="2">
        <v>4782</v>
      </c>
      <c r="BL46" s="2">
        <v>4796</v>
      </c>
      <c r="BM46" s="2">
        <v>4811</v>
      </c>
      <c r="BN46" s="2">
        <v>4824</v>
      </c>
      <c r="BO46" s="2">
        <v>4833</v>
      </c>
      <c r="BP46" s="2">
        <v>4844</v>
      </c>
      <c r="BQ46" s="2">
        <v>4855</v>
      </c>
      <c r="BR46" s="2">
        <v>4864</v>
      </c>
      <c r="BS46" s="2">
        <v>4874</v>
      </c>
      <c r="BT46" s="2">
        <v>4883</v>
      </c>
      <c r="BU46" s="2">
        <v>4893</v>
      </c>
      <c r="BV46" s="2">
        <v>4902</v>
      </c>
      <c r="BW46" s="2">
        <v>4910</v>
      </c>
      <c r="BX46" s="2">
        <v>4918</v>
      </c>
      <c r="BY46" s="2">
        <v>4926</v>
      </c>
      <c r="BZ46" s="2">
        <v>4932</v>
      </c>
      <c r="CA46" s="2">
        <v>4937</v>
      </c>
      <c r="CB46" s="2">
        <v>4942</v>
      </c>
      <c r="CC46" s="2">
        <v>4943</v>
      </c>
    </row>
    <row r="47" spans="1:82" x14ac:dyDescent="0.25">
      <c r="A47" s="2" t="str">
        <f>"Intern migratiesaldo"</f>
        <v>Intern migratiesaldo</v>
      </c>
      <c r="B47" s="2">
        <v>-6296</v>
      </c>
      <c r="C47" s="2">
        <v>-6363</v>
      </c>
      <c r="D47" s="2">
        <v>-5643</v>
      </c>
      <c r="E47" s="2">
        <v>-4992</v>
      </c>
      <c r="F47" s="2">
        <v>-4004</v>
      </c>
      <c r="G47" s="2">
        <v>-3238</v>
      </c>
      <c r="H47" s="2">
        <v>-3525</v>
      </c>
      <c r="I47" s="2">
        <v>-3255</v>
      </c>
      <c r="J47" s="2">
        <v>-3141</v>
      </c>
      <c r="K47" s="2">
        <v>-3228</v>
      </c>
      <c r="L47" s="2">
        <v>-3559</v>
      </c>
      <c r="M47" s="2">
        <v>-4268</v>
      </c>
      <c r="N47" s="2">
        <v>-5094</v>
      </c>
      <c r="O47" s="2">
        <v>-6266</v>
      </c>
      <c r="P47" s="2">
        <v>-6457</v>
      </c>
      <c r="Q47" s="2">
        <v>-6866</v>
      </c>
      <c r="R47" s="2">
        <v>-6622</v>
      </c>
      <c r="S47" s="2">
        <v>-6458</v>
      </c>
      <c r="T47" s="2">
        <v>-6259</v>
      </c>
      <c r="U47" s="2">
        <v>-6772</v>
      </c>
      <c r="V47" s="2">
        <v>-6771</v>
      </c>
      <c r="W47" s="2">
        <v>-6995</v>
      </c>
      <c r="X47" s="2">
        <v>-6633</v>
      </c>
      <c r="Y47" s="2">
        <v>-6806</v>
      </c>
      <c r="Z47" s="2">
        <v>-6899</v>
      </c>
      <c r="AA47" s="2">
        <v>-7796</v>
      </c>
      <c r="AB47" s="2">
        <v>-7435</v>
      </c>
      <c r="AC47" s="2">
        <v>-7401</v>
      </c>
      <c r="AD47" s="2">
        <v>-7503</v>
      </c>
      <c r="AE47" s="2">
        <v>-7608</v>
      </c>
      <c r="AF47" s="2">
        <v>-7633</v>
      </c>
      <c r="AG47" s="2">
        <v>-7657</v>
      </c>
      <c r="AH47" s="2">
        <v>-7655</v>
      </c>
      <c r="AI47" s="2">
        <v>-7662</v>
      </c>
      <c r="AJ47" s="2">
        <v>-7657</v>
      </c>
      <c r="AK47" s="2">
        <v>-7643</v>
      </c>
      <c r="AL47" s="2">
        <v>-7625</v>
      </c>
      <c r="AM47" s="2">
        <v>-7609</v>
      </c>
      <c r="AN47" s="2">
        <v>-7597</v>
      </c>
      <c r="AO47" s="2">
        <v>-7592</v>
      </c>
      <c r="AP47" s="2">
        <v>-7596</v>
      </c>
      <c r="AQ47" s="2">
        <v>-7602</v>
      </c>
      <c r="AR47" s="2">
        <v>-7621</v>
      </c>
      <c r="AS47" s="2">
        <v>-7649</v>
      </c>
      <c r="AT47" s="2">
        <v>-7698</v>
      </c>
      <c r="AU47" s="2">
        <v>-7753</v>
      </c>
      <c r="AV47" s="2">
        <v>-7819</v>
      </c>
      <c r="AW47" s="2">
        <v>-7883</v>
      </c>
      <c r="AX47" s="2">
        <v>-7954</v>
      </c>
      <c r="AY47" s="2">
        <v>-8007</v>
      </c>
      <c r="AZ47" s="2">
        <v>-8069</v>
      </c>
      <c r="BA47" s="2">
        <v>-8118</v>
      </c>
      <c r="BB47" s="2">
        <v>-8150</v>
      </c>
      <c r="BC47" s="2">
        <v>-8171</v>
      </c>
      <c r="BD47" s="2">
        <v>-8175</v>
      </c>
      <c r="BE47" s="2">
        <v>-8175</v>
      </c>
      <c r="BF47" s="2">
        <v>-8177</v>
      </c>
      <c r="BG47" s="2">
        <v>-8168</v>
      </c>
      <c r="BH47" s="2">
        <v>-8173</v>
      </c>
      <c r="BI47" s="2">
        <v>-8161</v>
      </c>
      <c r="BJ47" s="2">
        <v>-8164</v>
      </c>
      <c r="BK47" s="2">
        <v>-8157</v>
      </c>
      <c r="BL47" s="2">
        <v>-8154</v>
      </c>
      <c r="BM47" s="2">
        <v>-8157</v>
      </c>
      <c r="BN47" s="2">
        <v>-8167</v>
      </c>
      <c r="BO47" s="2">
        <v>-8181</v>
      </c>
      <c r="BP47" s="2">
        <v>-8203</v>
      </c>
      <c r="BQ47" s="2">
        <v>-8225</v>
      </c>
      <c r="BR47" s="2">
        <v>-8248</v>
      </c>
      <c r="BS47" s="2">
        <v>-8285</v>
      </c>
      <c r="BT47" s="2">
        <v>-8308</v>
      </c>
      <c r="BU47" s="2">
        <v>-8338</v>
      </c>
      <c r="BV47" s="2">
        <v>-8377</v>
      </c>
      <c r="BW47" s="2">
        <v>-8413</v>
      </c>
      <c r="BX47" s="2">
        <v>-8449</v>
      </c>
      <c r="BY47" s="2">
        <v>-8490</v>
      </c>
      <c r="BZ47" s="2">
        <v>-8526</v>
      </c>
      <c r="CA47" s="2">
        <v>-8558</v>
      </c>
      <c r="CB47" s="2">
        <v>-8586</v>
      </c>
      <c r="CC47" s="2">
        <v>-8628</v>
      </c>
    </row>
    <row r="48" spans="1:82" x14ac:dyDescent="0.25">
      <c r="A48" s="2" t="str">
        <f>"Interne immigratie"</f>
        <v>Interne immigratie</v>
      </c>
      <c r="B48" s="2">
        <v>9168</v>
      </c>
      <c r="C48" s="2">
        <v>10044</v>
      </c>
      <c r="D48" s="2">
        <v>10334</v>
      </c>
      <c r="E48" s="2">
        <v>10709</v>
      </c>
      <c r="F48" s="2">
        <v>10864</v>
      </c>
      <c r="G48" s="2">
        <v>11072</v>
      </c>
      <c r="H48" s="2">
        <v>11114</v>
      </c>
      <c r="I48" s="2">
        <v>11108</v>
      </c>
      <c r="J48" s="2">
        <v>11358</v>
      </c>
      <c r="K48" s="2">
        <v>10511</v>
      </c>
      <c r="L48" s="2">
        <v>10498</v>
      </c>
      <c r="M48" s="2">
        <v>10635</v>
      </c>
      <c r="N48" s="2">
        <v>10485</v>
      </c>
      <c r="O48" s="2">
        <v>10582</v>
      </c>
      <c r="P48" s="2">
        <v>10550</v>
      </c>
      <c r="Q48" s="2">
        <v>10540</v>
      </c>
      <c r="R48" s="2">
        <v>10854</v>
      </c>
      <c r="S48" s="2">
        <v>10939</v>
      </c>
      <c r="T48" s="2">
        <v>10966</v>
      </c>
      <c r="U48" s="2">
        <v>11819</v>
      </c>
      <c r="V48" s="2">
        <v>11388</v>
      </c>
      <c r="W48" s="2">
        <v>11177</v>
      </c>
      <c r="X48" s="2">
        <v>11415</v>
      </c>
      <c r="Y48" s="2">
        <v>11498</v>
      </c>
      <c r="Z48" s="2">
        <v>11718</v>
      </c>
      <c r="AA48" s="2">
        <v>11618</v>
      </c>
      <c r="AB48" s="2">
        <v>12001</v>
      </c>
      <c r="AC48" s="2">
        <v>11767</v>
      </c>
      <c r="AD48" s="2">
        <v>11784</v>
      </c>
      <c r="AE48" s="2">
        <v>11810</v>
      </c>
      <c r="AF48" s="2">
        <v>11852</v>
      </c>
      <c r="AG48" s="2">
        <v>11889</v>
      </c>
      <c r="AH48" s="2">
        <v>11931</v>
      </c>
      <c r="AI48" s="2">
        <v>11966</v>
      </c>
      <c r="AJ48" s="2">
        <v>12003</v>
      </c>
      <c r="AK48" s="2">
        <v>12036</v>
      </c>
      <c r="AL48" s="2">
        <v>12076</v>
      </c>
      <c r="AM48" s="2">
        <v>12124</v>
      </c>
      <c r="AN48" s="2">
        <v>12185</v>
      </c>
      <c r="AO48" s="2">
        <v>12255</v>
      </c>
      <c r="AP48" s="2">
        <v>12322</v>
      </c>
      <c r="AQ48" s="2">
        <v>12400</v>
      </c>
      <c r="AR48" s="2">
        <v>12467</v>
      </c>
      <c r="AS48" s="2">
        <v>12527</v>
      </c>
      <c r="AT48" s="2">
        <v>12571</v>
      </c>
      <c r="AU48" s="2">
        <v>12605</v>
      </c>
      <c r="AV48" s="2">
        <v>12621</v>
      </c>
      <c r="AW48" s="2">
        <v>12633</v>
      </c>
      <c r="AX48" s="2">
        <v>12632</v>
      </c>
      <c r="AY48" s="2">
        <v>12629</v>
      </c>
      <c r="AZ48" s="2">
        <v>12615</v>
      </c>
      <c r="BA48" s="2">
        <v>12606</v>
      </c>
      <c r="BB48" s="2">
        <v>12604</v>
      </c>
      <c r="BC48" s="2">
        <v>12617</v>
      </c>
      <c r="BD48" s="2">
        <v>12642</v>
      </c>
      <c r="BE48" s="2">
        <v>12673</v>
      </c>
      <c r="BF48" s="2">
        <v>12710</v>
      </c>
      <c r="BG48" s="2">
        <v>12755</v>
      </c>
      <c r="BH48" s="2">
        <v>12801</v>
      </c>
      <c r="BI48" s="2">
        <v>12854</v>
      </c>
      <c r="BJ48" s="2">
        <v>12908</v>
      </c>
      <c r="BK48" s="2">
        <v>12971</v>
      </c>
      <c r="BL48" s="2">
        <v>13036</v>
      </c>
      <c r="BM48" s="2">
        <v>13097</v>
      </c>
      <c r="BN48" s="2">
        <v>13156</v>
      </c>
      <c r="BO48" s="2">
        <v>13215</v>
      </c>
      <c r="BP48" s="2">
        <v>13266</v>
      </c>
      <c r="BQ48" s="2">
        <v>13318</v>
      </c>
      <c r="BR48" s="2">
        <v>13366</v>
      </c>
      <c r="BS48" s="2">
        <v>13408</v>
      </c>
      <c r="BT48" s="2">
        <v>13456</v>
      </c>
      <c r="BU48" s="2">
        <v>13498</v>
      </c>
      <c r="BV48" s="2">
        <v>13535</v>
      </c>
      <c r="BW48" s="2">
        <v>13568</v>
      </c>
      <c r="BX48" s="2">
        <v>13600</v>
      </c>
      <c r="BY48" s="2">
        <v>13628</v>
      </c>
      <c r="BZ48" s="2">
        <v>13655</v>
      </c>
      <c r="CA48" s="2">
        <v>13677</v>
      </c>
      <c r="CB48" s="2">
        <v>13705</v>
      </c>
      <c r="CC48" s="2">
        <v>13720</v>
      </c>
    </row>
    <row r="49" spans="1:81" x14ac:dyDescent="0.25">
      <c r="A49" s="2" t="str">
        <f>"Interne emigratie"</f>
        <v>Interne emigratie</v>
      </c>
      <c r="B49" s="2">
        <v>15464</v>
      </c>
      <c r="C49" s="2">
        <v>16407</v>
      </c>
      <c r="D49" s="2">
        <v>15977</v>
      </c>
      <c r="E49" s="2">
        <v>15701</v>
      </c>
      <c r="F49" s="2">
        <v>14868</v>
      </c>
      <c r="G49" s="2">
        <v>14310</v>
      </c>
      <c r="H49" s="2">
        <v>14639</v>
      </c>
      <c r="I49" s="2">
        <v>14363</v>
      </c>
      <c r="J49" s="2">
        <v>14499</v>
      </c>
      <c r="K49" s="2">
        <v>13739</v>
      </c>
      <c r="L49" s="2">
        <v>14057</v>
      </c>
      <c r="M49" s="2">
        <v>14903</v>
      </c>
      <c r="N49" s="2">
        <v>15579</v>
      </c>
      <c r="O49" s="2">
        <v>16848</v>
      </c>
      <c r="P49" s="2">
        <v>17007</v>
      </c>
      <c r="Q49" s="2">
        <v>17406</v>
      </c>
      <c r="R49" s="2">
        <v>17476</v>
      </c>
      <c r="S49" s="2">
        <v>17397</v>
      </c>
      <c r="T49" s="2">
        <v>17225</v>
      </c>
      <c r="U49" s="2">
        <v>18591</v>
      </c>
      <c r="V49" s="2">
        <v>18159</v>
      </c>
      <c r="W49" s="2">
        <v>18172</v>
      </c>
      <c r="X49" s="2">
        <v>18048</v>
      </c>
      <c r="Y49" s="2">
        <v>18304</v>
      </c>
      <c r="Z49" s="2">
        <v>18617</v>
      </c>
      <c r="AA49" s="2">
        <v>19414</v>
      </c>
      <c r="AB49" s="2">
        <v>19436</v>
      </c>
      <c r="AC49" s="2">
        <v>19168</v>
      </c>
      <c r="AD49" s="2">
        <v>19287</v>
      </c>
      <c r="AE49" s="2">
        <v>19418</v>
      </c>
      <c r="AF49" s="2">
        <v>19485</v>
      </c>
      <c r="AG49" s="2">
        <v>19546</v>
      </c>
      <c r="AH49" s="2">
        <v>19586</v>
      </c>
      <c r="AI49" s="2">
        <v>19628</v>
      </c>
      <c r="AJ49" s="2">
        <v>19660</v>
      </c>
      <c r="AK49" s="2">
        <v>19679</v>
      </c>
      <c r="AL49" s="2">
        <v>19701</v>
      </c>
      <c r="AM49" s="2">
        <v>19733</v>
      </c>
      <c r="AN49" s="2">
        <v>19782</v>
      </c>
      <c r="AO49" s="2">
        <v>19847</v>
      </c>
      <c r="AP49" s="2">
        <v>19918</v>
      </c>
      <c r="AQ49" s="2">
        <v>20002</v>
      </c>
      <c r="AR49" s="2">
        <v>20088</v>
      </c>
      <c r="AS49" s="2">
        <v>20176</v>
      </c>
      <c r="AT49" s="2">
        <v>20269</v>
      </c>
      <c r="AU49" s="2">
        <v>20358</v>
      </c>
      <c r="AV49" s="2">
        <v>20440</v>
      </c>
      <c r="AW49" s="2">
        <v>20516</v>
      </c>
      <c r="AX49" s="2">
        <v>20586</v>
      </c>
      <c r="AY49" s="2">
        <v>20636</v>
      </c>
      <c r="AZ49" s="2">
        <v>20684</v>
      </c>
      <c r="BA49" s="2">
        <v>20724</v>
      </c>
      <c r="BB49" s="2">
        <v>20754</v>
      </c>
      <c r="BC49" s="2">
        <v>20788</v>
      </c>
      <c r="BD49" s="2">
        <v>20817</v>
      </c>
      <c r="BE49" s="2">
        <v>20848</v>
      </c>
      <c r="BF49" s="2">
        <v>20887</v>
      </c>
      <c r="BG49" s="2">
        <v>20923</v>
      </c>
      <c r="BH49" s="2">
        <v>20974</v>
      </c>
      <c r="BI49" s="2">
        <v>21015</v>
      </c>
      <c r="BJ49" s="2">
        <v>21072</v>
      </c>
      <c r="BK49" s="2">
        <v>21128</v>
      </c>
      <c r="BL49" s="2">
        <v>21190</v>
      </c>
      <c r="BM49" s="2">
        <v>21254</v>
      </c>
      <c r="BN49" s="2">
        <v>21323</v>
      </c>
      <c r="BO49" s="2">
        <v>21396</v>
      </c>
      <c r="BP49" s="2">
        <v>21469</v>
      </c>
      <c r="BQ49" s="2">
        <v>21543</v>
      </c>
      <c r="BR49" s="2">
        <v>21614</v>
      </c>
      <c r="BS49" s="2">
        <v>21693</v>
      </c>
      <c r="BT49" s="2">
        <v>21764</v>
      </c>
      <c r="BU49" s="2">
        <v>21836</v>
      </c>
      <c r="BV49" s="2">
        <v>21912</v>
      </c>
      <c r="BW49" s="2">
        <v>21981</v>
      </c>
      <c r="BX49" s="2">
        <v>22049</v>
      </c>
      <c r="BY49" s="2">
        <v>22118</v>
      </c>
      <c r="BZ49" s="2">
        <v>22181</v>
      </c>
      <c r="CA49" s="2">
        <v>22235</v>
      </c>
      <c r="CB49" s="2">
        <v>22291</v>
      </c>
      <c r="CC49" s="2">
        <v>22348</v>
      </c>
    </row>
    <row r="50" spans="1:81" x14ac:dyDescent="0.25">
      <c r="A50" s="2" t="str">
        <f>"Extern migratiesaldo"</f>
        <v>Extern migratiesaldo</v>
      </c>
      <c r="B50" s="2">
        <v>999</v>
      </c>
      <c r="C50" s="2">
        <v>4071</v>
      </c>
      <c r="D50" s="2">
        <v>3776</v>
      </c>
      <c r="E50" s="2">
        <v>4627</v>
      </c>
      <c r="F50" s="2">
        <v>2464</v>
      </c>
      <c r="G50" s="2">
        <v>2760</v>
      </c>
      <c r="H50" s="2">
        <v>2518</v>
      </c>
      <c r="I50" s="2">
        <v>1564</v>
      </c>
      <c r="J50" s="2">
        <v>3333</v>
      </c>
      <c r="K50" s="2">
        <v>3713</v>
      </c>
      <c r="L50" s="2">
        <v>7937</v>
      </c>
      <c r="M50" s="2">
        <v>8058</v>
      </c>
      <c r="N50" s="2">
        <v>7173</v>
      </c>
      <c r="O50" s="2">
        <v>7250</v>
      </c>
      <c r="P50" s="2">
        <v>8716</v>
      </c>
      <c r="Q50" s="2">
        <v>8767</v>
      </c>
      <c r="R50" s="2">
        <v>11261</v>
      </c>
      <c r="S50" s="2">
        <v>13364</v>
      </c>
      <c r="T50" s="2">
        <v>12920</v>
      </c>
      <c r="U50" s="2">
        <v>15149</v>
      </c>
      <c r="V50" s="2">
        <v>12191</v>
      </c>
      <c r="W50" s="2">
        <v>9711</v>
      </c>
      <c r="X50" s="2">
        <v>6478</v>
      </c>
      <c r="Y50" s="2">
        <v>8312</v>
      </c>
      <c r="Z50" s="2">
        <v>8767</v>
      </c>
      <c r="AA50" s="2">
        <v>5086</v>
      </c>
      <c r="AB50" s="2">
        <v>6357</v>
      </c>
      <c r="AC50" s="2">
        <v>6744</v>
      </c>
      <c r="AD50" s="2">
        <v>6810</v>
      </c>
      <c r="AE50" s="2">
        <v>6903</v>
      </c>
      <c r="AF50" s="2">
        <v>6205</v>
      </c>
      <c r="AG50" s="2">
        <v>5560</v>
      </c>
      <c r="AH50" s="2">
        <v>4960</v>
      </c>
      <c r="AI50" s="2">
        <v>4431</v>
      </c>
      <c r="AJ50" s="2">
        <v>3946</v>
      </c>
      <c r="AK50" s="2">
        <v>3535</v>
      </c>
      <c r="AL50" s="2">
        <v>3603</v>
      </c>
      <c r="AM50" s="2">
        <v>3647</v>
      </c>
      <c r="AN50" s="2">
        <v>3678</v>
      </c>
      <c r="AO50" s="2">
        <v>3700</v>
      </c>
      <c r="AP50" s="2">
        <v>3891</v>
      </c>
      <c r="AQ50" s="2">
        <v>4065</v>
      </c>
      <c r="AR50" s="2">
        <v>4229</v>
      </c>
      <c r="AS50" s="2">
        <v>4382</v>
      </c>
      <c r="AT50" s="2">
        <v>4526</v>
      </c>
      <c r="AU50" s="2">
        <v>4515</v>
      </c>
      <c r="AV50" s="2">
        <v>4510</v>
      </c>
      <c r="AW50" s="2">
        <v>4506</v>
      </c>
      <c r="AX50" s="2">
        <v>4503</v>
      </c>
      <c r="AY50" s="2">
        <v>4500</v>
      </c>
      <c r="AZ50" s="2">
        <v>4500</v>
      </c>
      <c r="BA50" s="2">
        <v>4497</v>
      </c>
      <c r="BB50" s="2">
        <v>4498</v>
      </c>
      <c r="BC50" s="2">
        <v>4496</v>
      </c>
      <c r="BD50" s="2">
        <v>4493</v>
      </c>
      <c r="BE50" s="2">
        <v>4493</v>
      </c>
      <c r="BF50" s="2">
        <v>4489</v>
      </c>
      <c r="BG50" s="2">
        <v>4485</v>
      </c>
      <c r="BH50" s="2">
        <v>4481</v>
      </c>
      <c r="BI50" s="2">
        <v>4475</v>
      </c>
      <c r="BJ50" s="2">
        <v>4470</v>
      </c>
      <c r="BK50" s="2">
        <v>4466</v>
      </c>
      <c r="BL50" s="2">
        <v>4461</v>
      </c>
      <c r="BM50" s="2">
        <v>4456</v>
      </c>
      <c r="BN50" s="2">
        <v>4451</v>
      </c>
      <c r="BO50" s="2">
        <v>4446</v>
      </c>
      <c r="BP50" s="2">
        <v>4439</v>
      </c>
      <c r="BQ50" s="2">
        <v>4432</v>
      </c>
      <c r="BR50" s="2">
        <v>4426</v>
      </c>
      <c r="BS50" s="2">
        <v>4418</v>
      </c>
      <c r="BT50" s="2">
        <v>4411</v>
      </c>
      <c r="BU50" s="2">
        <v>4406</v>
      </c>
      <c r="BV50" s="2">
        <v>4400</v>
      </c>
      <c r="BW50" s="2">
        <v>4395</v>
      </c>
      <c r="BX50" s="2">
        <v>4390</v>
      </c>
      <c r="BY50" s="2">
        <v>4386</v>
      </c>
      <c r="BZ50" s="2">
        <v>4383</v>
      </c>
      <c r="CA50" s="2">
        <v>4379</v>
      </c>
      <c r="CB50" s="2">
        <v>4375</v>
      </c>
      <c r="CC50" s="2">
        <v>4372</v>
      </c>
    </row>
    <row r="51" spans="1:81" x14ac:dyDescent="0.25">
      <c r="A51" s="2" t="str">
        <f>"Externe immigratie"</f>
        <v>Externe immigratie</v>
      </c>
      <c r="B51" s="2">
        <v>9657</v>
      </c>
      <c r="C51" s="2">
        <v>10188</v>
      </c>
      <c r="D51" s="2">
        <v>9839</v>
      </c>
      <c r="E51" s="2">
        <v>10981</v>
      </c>
      <c r="F51" s="2">
        <v>10101</v>
      </c>
      <c r="G51" s="2">
        <v>10162</v>
      </c>
      <c r="H51" s="2">
        <v>10341</v>
      </c>
      <c r="I51" s="2">
        <v>10701</v>
      </c>
      <c r="J51" s="2">
        <v>12620</v>
      </c>
      <c r="K51" s="2">
        <v>12775</v>
      </c>
      <c r="L51" s="2">
        <v>16362</v>
      </c>
      <c r="M51" s="2">
        <v>16627</v>
      </c>
      <c r="N51" s="2">
        <v>16308</v>
      </c>
      <c r="O51" s="2">
        <v>17523</v>
      </c>
      <c r="P51" s="2">
        <v>19327</v>
      </c>
      <c r="Q51" s="2">
        <v>19515</v>
      </c>
      <c r="R51" s="2">
        <v>22182</v>
      </c>
      <c r="S51" s="2">
        <v>24939</v>
      </c>
      <c r="T51" s="2">
        <v>25985</v>
      </c>
      <c r="U51" s="2">
        <v>26951</v>
      </c>
      <c r="V51" s="2">
        <v>25150</v>
      </c>
      <c r="W51" s="2">
        <v>22999</v>
      </c>
      <c r="X51" s="2">
        <v>21950</v>
      </c>
      <c r="Y51" s="2">
        <v>23632</v>
      </c>
      <c r="Z51" s="2">
        <v>23591</v>
      </c>
      <c r="AA51" s="2">
        <v>21537</v>
      </c>
      <c r="AB51" s="2">
        <v>22722</v>
      </c>
      <c r="AC51" s="2">
        <v>23259</v>
      </c>
      <c r="AD51" s="2">
        <v>23689</v>
      </c>
      <c r="AE51" s="2">
        <v>24166</v>
      </c>
      <c r="AF51" s="2">
        <v>23869</v>
      </c>
      <c r="AG51" s="2">
        <v>23579</v>
      </c>
      <c r="AH51" s="2">
        <v>23290</v>
      </c>
      <c r="AI51" s="2">
        <v>23007</v>
      </c>
      <c r="AJ51" s="2">
        <v>22728</v>
      </c>
      <c r="AK51" s="2">
        <v>22495</v>
      </c>
      <c r="AL51" s="2">
        <v>22260</v>
      </c>
      <c r="AM51" s="2">
        <v>22030</v>
      </c>
      <c r="AN51" s="2">
        <v>21802</v>
      </c>
      <c r="AO51" s="2">
        <v>21581</v>
      </c>
      <c r="AP51" s="2">
        <v>21571</v>
      </c>
      <c r="AQ51" s="2">
        <v>21563</v>
      </c>
      <c r="AR51" s="2">
        <v>21559</v>
      </c>
      <c r="AS51" s="2">
        <v>21561</v>
      </c>
      <c r="AT51" s="2">
        <v>21565</v>
      </c>
      <c r="AU51" s="2">
        <v>21573</v>
      </c>
      <c r="AV51" s="2">
        <v>21582</v>
      </c>
      <c r="AW51" s="2">
        <v>21592</v>
      </c>
      <c r="AX51" s="2">
        <v>21603</v>
      </c>
      <c r="AY51" s="2">
        <v>21618</v>
      </c>
      <c r="AZ51" s="2">
        <v>21633</v>
      </c>
      <c r="BA51" s="2">
        <v>21649</v>
      </c>
      <c r="BB51" s="2">
        <v>21665</v>
      </c>
      <c r="BC51" s="2">
        <v>21684</v>
      </c>
      <c r="BD51" s="2">
        <v>21704</v>
      </c>
      <c r="BE51" s="2">
        <v>21725</v>
      </c>
      <c r="BF51" s="2">
        <v>21747</v>
      </c>
      <c r="BG51" s="2">
        <v>21772</v>
      </c>
      <c r="BH51" s="2">
        <v>21799</v>
      </c>
      <c r="BI51" s="2">
        <v>21825</v>
      </c>
      <c r="BJ51" s="2">
        <v>21854</v>
      </c>
      <c r="BK51" s="2">
        <v>21885</v>
      </c>
      <c r="BL51" s="2">
        <v>21916</v>
      </c>
      <c r="BM51" s="2">
        <v>21947</v>
      </c>
      <c r="BN51" s="2">
        <v>21979</v>
      </c>
      <c r="BO51" s="2">
        <v>22012</v>
      </c>
      <c r="BP51" s="2">
        <v>22042</v>
      </c>
      <c r="BQ51" s="2">
        <v>22074</v>
      </c>
      <c r="BR51" s="2">
        <v>22106</v>
      </c>
      <c r="BS51" s="2">
        <v>22136</v>
      </c>
      <c r="BT51" s="2">
        <v>22166</v>
      </c>
      <c r="BU51" s="2">
        <v>22196</v>
      </c>
      <c r="BV51" s="2">
        <v>22225</v>
      </c>
      <c r="BW51" s="2">
        <v>22255</v>
      </c>
      <c r="BX51" s="2">
        <v>22283</v>
      </c>
      <c r="BY51" s="2">
        <v>22310</v>
      </c>
      <c r="BZ51" s="2">
        <v>22338</v>
      </c>
      <c r="CA51" s="2">
        <v>22364</v>
      </c>
      <c r="CB51" s="2">
        <v>22390</v>
      </c>
      <c r="CC51" s="2">
        <v>22416</v>
      </c>
    </row>
    <row r="52" spans="1:81" x14ac:dyDescent="0.25">
      <c r="A52" s="2" t="str">
        <f>"Externe emigratie"</f>
        <v>Externe emigratie</v>
      </c>
      <c r="B52" s="2">
        <v>8658</v>
      </c>
      <c r="C52" s="2">
        <v>6117</v>
      </c>
      <c r="D52" s="2">
        <v>6063</v>
      </c>
      <c r="E52" s="2">
        <v>6354</v>
      </c>
      <c r="F52" s="2">
        <v>7637</v>
      </c>
      <c r="G52" s="2">
        <v>7402</v>
      </c>
      <c r="H52" s="2">
        <v>7823</v>
      </c>
      <c r="I52" s="2">
        <v>9137</v>
      </c>
      <c r="J52" s="2">
        <v>9287</v>
      </c>
      <c r="K52" s="2">
        <v>9062</v>
      </c>
      <c r="L52" s="2">
        <v>8425</v>
      </c>
      <c r="M52" s="2">
        <v>8569</v>
      </c>
      <c r="N52" s="2">
        <v>9135</v>
      </c>
      <c r="O52" s="2">
        <v>10273</v>
      </c>
      <c r="P52" s="2">
        <v>10611</v>
      </c>
      <c r="Q52" s="2">
        <v>10748</v>
      </c>
      <c r="R52" s="2">
        <v>10921</v>
      </c>
      <c r="S52" s="2">
        <v>11575</v>
      </c>
      <c r="T52" s="2">
        <v>13065</v>
      </c>
      <c r="U52" s="2">
        <v>11802</v>
      </c>
      <c r="V52" s="2">
        <v>12959</v>
      </c>
      <c r="W52" s="2">
        <v>13288</v>
      </c>
      <c r="X52" s="2">
        <v>15472</v>
      </c>
      <c r="Y52" s="2">
        <v>15320</v>
      </c>
      <c r="Z52" s="2">
        <v>14824</v>
      </c>
      <c r="AA52" s="2">
        <v>16451</v>
      </c>
      <c r="AB52" s="2">
        <v>16365</v>
      </c>
      <c r="AC52" s="2">
        <v>16515</v>
      </c>
      <c r="AD52" s="2">
        <v>16879</v>
      </c>
      <c r="AE52" s="2">
        <v>17263</v>
      </c>
      <c r="AF52" s="2">
        <v>17664</v>
      </c>
      <c r="AG52" s="2">
        <v>18019</v>
      </c>
      <c r="AH52" s="2">
        <v>18330</v>
      </c>
      <c r="AI52" s="2">
        <v>18576</v>
      </c>
      <c r="AJ52" s="2">
        <v>18782</v>
      </c>
      <c r="AK52" s="2">
        <v>18960</v>
      </c>
      <c r="AL52" s="2">
        <v>18657</v>
      </c>
      <c r="AM52" s="2">
        <v>18383</v>
      </c>
      <c r="AN52" s="2">
        <v>18124</v>
      </c>
      <c r="AO52" s="2">
        <v>17881</v>
      </c>
      <c r="AP52" s="2">
        <v>17680</v>
      </c>
      <c r="AQ52" s="2">
        <v>17498</v>
      </c>
      <c r="AR52" s="2">
        <v>17330</v>
      </c>
      <c r="AS52" s="2">
        <v>17179</v>
      </c>
      <c r="AT52" s="2">
        <v>17039</v>
      </c>
      <c r="AU52" s="2">
        <v>17058</v>
      </c>
      <c r="AV52" s="2">
        <v>17072</v>
      </c>
      <c r="AW52" s="2">
        <v>17086</v>
      </c>
      <c r="AX52" s="2">
        <v>17100</v>
      </c>
      <c r="AY52" s="2">
        <v>17118</v>
      </c>
      <c r="AZ52" s="2">
        <v>17133</v>
      </c>
      <c r="BA52" s="2">
        <v>17152</v>
      </c>
      <c r="BB52" s="2">
        <v>17167</v>
      </c>
      <c r="BC52" s="2">
        <v>17188</v>
      </c>
      <c r="BD52" s="2">
        <v>17211</v>
      </c>
      <c r="BE52" s="2">
        <v>17232</v>
      </c>
      <c r="BF52" s="2">
        <v>17258</v>
      </c>
      <c r="BG52" s="2">
        <v>17287</v>
      </c>
      <c r="BH52" s="2">
        <v>17318</v>
      </c>
      <c r="BI52" s="2">
        <v>17350</v>
      </c>
      <c r="BJ52" s="2">
        <v>17384</v>
      </c>
      <c r="BK52" s="2">
        <v>17419</v>
      </c>
      <c r="BL52" s="2">
        <v>17455</v>
      </c>
      <c r="BM52" s="2">
        <v>17491</v>
      </c>
      <c r="BN52" s="2">
        <v>17528</v>
      </c>
      <c r="BO52" s="2">
        <v>17566</v>
      </c>
      <c r="BP52" s="2">
        <v>17603</v>
      </c>
      <c r="BQ52" s="2">
        <v>17642</v>
      </c>
      <c r="BR52" s="2">
        <v>17680</v>
      </c>
      <c r="BS52" s="2">
        <v>17718</v>
      </c>
      <c r="BT52" s="2">
        <v>17755</v>
      </c>
      <c r="BU52" s="2">
        <v>17790</v>
      </c>
      <c r="BV52" s="2">
        <v>17825</v>
      </c>
      <c r="BW52" s="2">
        <v>17860</v>
      </c>
      <c r="BX52" s="2">
        <v>17893</v>
      </c>
      <c r="BY52" s="2">
        <v>17924</v>
      </c>
      <c r="BZ52" s="2">
        <v>17955</v>
      </c>
      <c r="CA52" s="2">
        <v>17985</v>
      </c>
      <c r="CB52" s="2">
        <v>18015</v>
      </c>
      <c r="CC52" s="2">
        <v>18044</v>
      </c>
    </row>
    <row r="53" spans="1:81" x14ac:dyDescent="0.25">
      <c r="A53" s="2" t="str">
        <f>"Toename van de bevolking"</f>
        <v>Toename van de bevolking</v>
      </c>
      <c r="B53" s="2">
        <v>-4970</v>
      </c>
      <c r="C53" s="2">
        <v>-1752</v>
      </c>
      <c r="D53" s="2">
        <v>-1610</v>
      </c>
      <c r="E53" s="2">
        <v>-150</v>
      </c>
      <c r="F53" s="2">
        <v>-1206</v>
      </c>
      <c r="G53" s="2">
        <v>168</v>
      </c>
      <c r="H53" s="2">
        <v>-550</v>
      </c>
      <c r="I53" s="2">
        <v>-984</v>
      </c>
      <c r="J53" s="2">
        <v>1020</v>
      </c>
      <c r="K53" s="2">
        <v>1538</v>
      </c>
      <c r="L53" s="2">
        <v>6025</v>
      </c>
      <c r="M53" s="2">
        <v>5018</v>
      </c>
      <c r="N53" s="2">
        <v>3622</v>
      </c>
      <c r="O53" s="2">
        <v>2974</v>
      </c>
      <c r="P53" s="2">
        <v>4582</v>
      </c>
      <c r="Q53" s="2">
        <v>4524</v>
      </c>
      <c r="R53" s="2">
        <v>8151</v>
      </c>
      <c r="S53" s="2">
        <v>10411</v>
      </c>
      <c r="T53" s="2">
        <v>10477</v>
      </c>
      <c r="U53" s="2">
        <v>12462</v>
      </c>
      <c r="V53" s="2">
        <v>9327</v>
      </c>
      <c r="W53" s="2">
        <v>6472</v>
      </c>
      <c r="X53" s="2">
        <v>3641</v>
      </c>
      <c r="Y53" s="2">
        <v>5793</v>
      </c>
      <c r="Z53" s="2">
        <v>5724</v>
      </c>
      <c r="AA53" s="2">
        <v>1280</v>
      </c>
      <c r="AB53" s="2">
        <v>2854</v>
      </c>
      <c r="AC53" s="2">
        <v>2936</v>
      </c>
      <c r="AD53" s="2">
        <v>3029</v>
      </c>
      <c r="AE53" s="2">
        <v>3154</v>
      </c>
      <c r="AF53" s="2">
        <v>2576</v>
      </c>
      <c r="AG53" s="2">
        <v>2042</v>
      </c>
      <c r="AH53" s="2">
        <v>1570</v>
      </c>
      <c r="AI53" s="2">
        <v>1154</v>
      </c>
      <c r="AJ53" s="2">
        <v>792</v>
      </c>
      <c r="AK53" s="2">
        <v>512</v>
      </c>
      <c r="AL53" s="2">
        <v>722</v>
      </c>
      <c r="AM53" s="2">
        <v>920</v>
      </c>
      <c r="AN53" s="2">
        <v>1115</v>
      </c>
      <c r="AO53" s="2">
        <v>1309</v>
      </c>
      <c r="AP53" s="2">
        <v>1516</v>
      </c>
      <c r="AQ53" s="2">
        <v>1702</v>
      </c>
      <c r="AR53" s="2">
        <v>1874</v>
      </c>
      <c r="AS53" s="2">
        <v>2025</v>
      </c>
      <c r="AT53" s="2">
        <v>2149</v>
      </c>
      <c r="AU53" s="2">
        <v>2107</v>
      </c>
      <c r="AV53" s="2">
        <v>2052</v>
      </c>
      <c r="AW53" s="2">
        <v>1991</v>
      </c>
      <c r="AX53" s="2">
        <v>1916</v>
      </c>
      <c r="AY53" s="2">
        <v>1849</v>
      </c>
      <c r="AZ53" s="2">
        <v>1770</v>
      </c>
      <c r="BA53" s="2">
        <v>1689</v>
      </c>
      <c r="BB53" s="2">
        <v>1623</v>
      </c>
      <c r="BC53" s="2">
        <v>1563</v>
      </c>
      <c r="BD53" s="2">
        <v>1516</v>
      </c>
      <c r="BE53" s="2">
        <v>1480</v>
      </c>
      <c r="BF53" s="2">
        <v>1439</v>
      </c>
      <c r="BG53" s="2">
        <v>1414</v>
      </c>
      <c r="BH53" s="2">
        <v>1385</v>
      </c>
      <c r="BI53" s="2">
        <v>1374</v>
      </c>
      <c r="BJ53" s="2">
        <v>1359</v>
      </c>
      <c r="BK53" s="2">
        <v>1361</v>
      </c>
      <c r="BL53" s="2">
        <v>1364</v>
      </c>
      <c r="BM53" s="2">
        <v>1366</v>
      </c>
      <c r="BN53" s="2">
        <v>1367</v>
      </c>
      <c r="BO53" s="2">
        <v>1372</v>
      </c>
      <c r="BP53" s="2">
        <v>1369</v>
      </c>
      <c r="BQ53" s="2">
        <v>1368</v>
      </c>
      <c r="BR53" s="2">
        <v>1369</v>
      </c>
      <c r="BS53" s="2">
        <v>1354</v>
      </c>
      <c r="BT53" s="2">
        <v>1352</v>
      </c>
      <c r="BU53" s="2">
        <v>1342</v>
      </c>
      <c r="BV53" s="2">
        <v>1321</v>
      </c>
      <c r="BW53" s="2">
        <v>1301</v>
      </c>
      <c r="BX53" s="2">
        <v>1279</v>
      </c>
      <c r="BY53" s="2">
        <v>1249</v>
      </c>
      <c r="BZ53" s="2">
        <v>1223</v>
      </c>
      <c r="CA53" s="2">
        <v>1199</v>
      </c>
      <c r="CB53" s="2">
        <v>1176</v>
      </c>
      <c r="CC53" s="2">
        <v>1140</v>
      </c>
    </row>
    <row r="54" spans="1:81" x14ac:dyDescent="0.25">
      <c r="A54" s="2" t="str">
        <f>"Statistische aanpassing"</f>
        <v>Statistische aanpassing</v>
      </c>
      <c r="B54" s="2">
        <v>-20</v>
      </c>
      <c r="C54" s="2">
        <v>254</v>
      </c>
      <c r="D54" s="2">
        <v>292</v>
      </c>
      <c r="E54" s="2">
        <v>434</v>
      </c>
      <c r="F54" s="2">
        <v>-818</v>
      </c>
      <c r="G54" s="2">
        <v>854</v>
      </c>
      <c r="H54" s="2">
        <v>1038</v>
      </c>
      <c r="I54" s="2">
        <v>993</v>
      </c>
      <c r="J54" s="2">
        <v>943</v>
      </c>
      <c r="K54" s="2">
        <v>336</v>
      </c>
      <c r="L54" s="2">
        <v>296</v>
      </c>
      <c r="M54" s="2">
        <v>670</v>
      </c>
      <c r="N54" s="2">
        <v>594</v>
      </c>
      <c r="O54" s="2">
        <v>624</v>
      </c>
      <c r="P54" s="2">
        <v>1375</v>
      </c>
      <c r="Q54" s="2">
        <v>783</v>
      </c>
      <c r="R54" s="2">
        <v>-50</v>
      </c>
      <c r="S54" s="2">
        <v>-657</v>
      </c>
      <c r="T54" s="2">
        <v>-8</v>
      </c>
      <c r="U54" s="2">
        <v>1492</v>
      </c>
      <c r="V54" s="2">
        <v>-42</v>
      </c>
      <c r="W54" s="2">
        <v>513</v>
      </c>
      <c r="X54" s="2">
        <v>240</v>
      </c>
      <c r="Y54" s="2">
        <v>-177</v>
      </c>
      <c r="Z54" s="2">
        <v>-101</v>
      </c>
      <c r="AA54" s="2">
        <v>-146</v>
      </c>
      <c r="AB54" s="2">
        <v>18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</row>
    <row r="55" spans="1:81" ht="15.75" thickBot="1" x14ac:dyDescent="0.3">
      <c r="A55" s="3" t="str">
        <f>"Bevolking op 31/12"</f>
        <v>Bevolking op 31/12</v>
      </c>
      <c r="B55" s="3">
        <v>502540</v>
      </c>
      <c r="C55" s="3">
        <v>501042</v>
      </c>
      <c r="D55" s="3">
        <v>499724</v>
      </c>
      <c r="E55" s="3">
        <v>500008</v>
      </c>
      <c r="F55" s="3">
        <v>497984</v>
      </c>
      <c r="G55" s="3">
        <v>499006</v>
      </c>
      <c r="H55" s="3">
        <v>499494</v>
      </c>
      <c r="I55" s="3">
        <v>499503</v>
      </c>
      <c r="J55" s="3">
        <v>501466</v>
      </c>
      <c r="K55" s="3">
        <v>503340</v>
      </c>
      <c r="L55" s="3">
        <v>509661</v>
      </c>
      <c r="M55" s="3">
        <v>515349</v>
      </c>
      <c r="N55" s="3">
        <v>519565</v>
      </c>
      <c r="O55" s="3">
        <v>523163</v>
      </c>
      <c r="P55" s="3">
        <v>529120</v>
      </c>
      <c r="Q55" s="3">
        <v>534427</v>
      </c>
      <c r="R55" s="3">
        <v>542528</v>
      </c>
      <c r="S55" s="3">
        <v>552282</v>
      </c>
      <c r="T55" s="3">
        <v>562751</v>
      </c>
      <c r="U55" s="3">
        <v>576705</v>
      </c>
      <c r="V55" s="3">
        <v>585990</v>
      </c>
      <c r="W55" s="3">
        <v>592975</v>
      </c>
      <c r="X55" s="3">
        <v>596856</v>
      </c>
      <c r="Y55" s="3">
        <v>602472</v>
      </c>
      <c r="Z55" s="3">
        <v>608095</v>
      </c>
      <c r="AA55" s="3">
        <v>609229</v>
      </c>
      <c r="AB55" s="3">
        <v>612101</v>
      </c>
      <c r="AC55" s="3">
        <v>615037</v>
      </c>
      <c r="AD55" s="3">
        <v>618066</v>
      </c>
      <c r="AE55" s="3">
        <v>621220</v>
      </c>
      <c r="AF55" s="3">
        <v>623796</v>
      </c>
      <c r="AG55" s="3">
        <v>625838</v>
      </c>
      <c r="AH55" s="3">
        <v>627408</v>
      </c>
      <c r="AI55" s="3">
        <v>628562</v>
      </c>
      <c r="AJ55" s="3">
        <v>629354</v>
      </c>
      <c r="AK55" s="3">
        <v>629866</v>
      </c>
      <c r="AL55" s="3">
        <v>630588</v>
      </c>
      <c r="AM55" s="3">
        <v>631508</v>
      </c>
      <c r="AN55" s="3">
        <v>632623</v>
      </c>
      <c r="AO55" s="3">
        <v>633932</v>
      </c>
      <c r="AP55" s="3">
        <v>635448</v>
      </c>
      <c r="AQ55" s="3">
        <v>637150</v>
      </c>
      <c r="AR55" s="3">
        <v>639024</v>
      </c>
      <c r="AS55" s="3">
        <v>641049</v>
      </c>
      <c r="AT55" s="3">
        <v>643198</v>
      </c>
      <c r="AU55" s="3">
        <v>645305</v>
      </c>
      <c r="AV55" s="3">
        <v>647357</v>
      </c>
      <c r="AW55" s="3">
        <v>649348</v>
      </c>
      <c r="AX55" s="3">
        <v>651264</v>
      </c>
      <c r="AY55" s="3">
        <v>653113</v>
      </c>
      <c r="AZ55" s="3">
        <v>654883</v>
      </c>
      <c r="BA55" s="3">
        <v>656572</v>
      </c>
      <c r="BB55" s="3">
        <v>658195</v>
      </c>
      <c r="BC55" s="3">
        <v>659758</v>
      </c>
      <c r="BD55" s="3">
        <v>661274</v>
      </c>
      <c r="BE55" s="3">
        <v>662754</v>
      </c>
      <c r="BF55" s="3">
        <v>664193</v>
      </c>
      <c r="BG55" s="3">
        <v>665607</v>
      </c>
      <c r="BH55" s="3">
        <v>666992</v>
      </c>
      <c r="BI55" s="3">
        <v>668366</v>
      </c>
      <c r="BJ55" s="3">
        <v>669725</v>
      </c>
      <c r="BK55" s="3">
        <v>671086</v>
      </c>
      <c r="BL55" s="3">
        <v>672450</v>
      </c>
      <c r="BM55" s="3">
        <v>673816</v>
      </c>
      <c r="BN55" s="3">
        <v>675183</v>
      </c>
      <c r="BO55" s="3">
        <v>676555</v>
      </c>
      <c r="BP55" s="3">
        <v>677924</v>
      </c>
      <c r="BQ55" s="3">
        <v>679292</v>
      </c>
      <c r="BR55" s="3">
        <v>680661</v>
      </c>
      <c r="BS55" s="3">
        <v>682015</v>
      </c>
      <c r="BT55" s="3">
        <v>683367</v>
      </c>
      <c r="BU55" s="3">
        <v>684709</v>
      </c>
      <c r="BV55" s="3">
        <v>686030</v>
      </c>
      <c r="BW55" s="3">
        <v>687331</v>
      </c>
      <c r="BX55" s="3">
        <v>688610</v>
      </c>
      <c r="BY55" s="3">
        <v>689859</v>
      </c>
      <c r="BZ55" s="3">
        <v>691082</v>
      </c>
      <c r="CA55" s="3">
        <v>692281</v>
      </c>
      <c r="CB55" s="3">
        <v>693457</v>
      </c>
      <c r="CC55" s="3">
        <v>694597</v>
      </c>
    </row>
    <row r="56" spans="1:81" x14ac:dyDescent="0.25">
      <c r="A56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6E14-76CD-4C32-8B53-8B1BA017FC24}">
  <dimension ref="A1:CD56"/>
  <sheetViews>
    <sheetView workbookViewId="0"/>
  </sheetViews>
  <sheetFormatPr defaultRowHeight="15" x14ac:dyDescent="0.25"/>
  <cols>
    <col min="1" max="1" width="35.7109375" customWidth="1"/>
    <col min="2" max="81" width="8" bestFit="1" customWidth="1"/>
  </cols>
  <sheetData>
    <row r="1" spans="1:82" x14ac:dyDescent="0.25">
      <c r="A1" s="1" t="s">
        <v>6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"Bevolking op 01/01"</f>
        <v>Bevolking op 01/01</v>
      </c>
      <c r="B5" s="2">
        <v>5767856</v>
      </c>
      <c r="C5" s="2">
        <v>5794857</v>
      </c>
      <c r="D5" s="2">
        <v>5824628</v>
      </c>
      <c r="E5" s="2">
        <v>5847022</v>
      </c>
      <c r="F5" s="2">
        <v>5866106</v>
      </c>
      <c r="G5" s="2">
        <v>5880357</v>
      </c>
      <c r="H5" s="2">
        <v>5898824</v>
      </c>
      <c r="I5" s="2">
        <v>5912382</v>
      </c>
      <c r="J5" s="2">
        <v>5926838</v>
      </c>
      <c r="K5" s="2">
        <v>5940251</v>
      </c>
      <c r="L5" s="2">
        <v>5952552</v>
      </c>
      <c r="M5" s="2">
        <v>5972781</v>
      </c>
      <c r="N5" s="2">
        <v>5995553</v>
      </c>
      <c r="O5" s="2">
        <v>6016024</v>
      </c>
      <c r="P5" s="2">
        <v>6043161</v>
      </c>
      <c r="Q5" s="2">
        <v>6078600</v>
      </c>
      <c r="R5" s="2">
        <v>6117440</v>
      </c>
      <c r="S5" s="2">
        <v>6161600</v>
      </c>
      <c r="T5" s="2">
        <v>6208877</v>
      </c>
      <c r="U5" s="2">
        <v>6251983</v>
      </c>
      <c r="V5" s="2">
        <v>6306638</v>
      </c>
      <c r="W5" s="2">
        <v>6350765</v>
      </c>
      <c r="X5" s="2">
        <v>6381859</v>
      </c>
      <c r="Y5" s="2">
        <v>6410705</v>
      </c>
      <c r="Z5" s="2">
        <v>6444127</v>
      </c>
      <c r="AA5" s="2">
        <v>6477804</v>
      </c>
      <c r="AB5" s="2">
        <v>6516011</v>
      </c>
      <c r="AC5" s="2">
        <v>6552967</v>
      </c>
      <c r="AD5" s="2">
        <v>6585814</v>
      </c>
      <c r="AE5" s="2">
        <v>6618958</v>
      </c>
      <c r="AF5" s="2">
        <v>6652565</v>
      </c>
      <c r="AG5" s="2">
        <v>6684126</v>
      </c>
      <c r="AH5" s="2">
        <v>6713794</v>
      </c>
      <c r="AI5" s="2">
        <v>6741635</v>
      </c>
      <c r="AJ5" s="2">
        <v>6767813</v>
      </c>
      <c r="AK5" s="2">
        <v>6792452</v>
      </c>
      <c r="AL5" s="2">
        <v>6815808</v>
      </c>
      <c r="AM5" s="2">
        <v>6839366</v>
      </c>
      <c r="AN5" s="2">
        <v>6863193</v>
      </c>
      <c r="AO5" s="2">
        <v>6887471</v>
      </c>
      <c r="AP5" s="2">
        <v>6912302</v>
      </c>
      <c r="AQ5" s="2">
        <v>6937313</v>
      </c>
      <c r="AR5" s="2">
        <v>6962548</v>
      </c>
      <c r="AS5" s="2">
        <v>6988026</v>
      </c>
      <c r="AT5" s="2">
        <v>7013802</v>
      </c>
      <c r="AU5" s="2">
        <v>7039815</v>
      </c>
      <c r="AV5" s="2">
        <v>7065551</v>
      </c>
      <c r="AW5" s="2">
        <v>7090947</v>
      </c>
      <c r="AX5" s="2">
        <v>7115845</v>
      </c>
      <c r="AY5" s="2">
        <v>7140197</v>
      </c>
      <c r="AZ5" s="2">
        <v>7163846</v>
      </c>
      <c r="BA5" s="2">
        <v>7186739</v>
      </c>
      <c r="BB5" s="2">
        <v>7208785</v>
      </c>
      <c r="BC5" s="2">
        <v>7229968</v>
      </c>
      <c r="BD5" s="2">
        <v>7250271</v>
      </c>
      <c r="BE5" s="2">
        <v>7269741</v>
      </c>
      <c r="BF5" s="2">
        <v>7288463</v>
      </c>
      <c r="BG5" s="2">
        <v>7306517</v>
      </c>
      <c r="BH5" s="2">
        <v>7323998</v>
      </c>
      <c r="BI5" s="2">
        <v>7341068</v>
      </c>
      <c r="BJ5" s="2">
        <v>7357839</v>
      </c>
      <c r="BK5" s="2">
        <v>7374438</v>
      </c>
      <c r="BL5" s="2">
        <v>7390990</v>
      </c>
      <c r="BM5" s="2">
        <v>7407643</v>
      </c>
      <c r="BN5" s="2">
        <v>7424561</v>
      </c>
      <c r="BO5" s="2">
        <v>7441860</v>
      </c>
      <c r="BP5" s="2">
        <v>7459654</v>
      </c>
      <c r="BQ5" s="2">
        <v>7478087</v>
      </c>
      <c r="BR5" s="2">
        <v>7497276</v>
      </c>
      <c r="BS5" s="2">
        <v>7517329</v>
      </c>
      <c r="BT5" s="2">
        <v>7538305</v>
      </c>
      <c r="BU5" s="2">
        <v>7560254</v>
      </c>
      <c r="BV5" s="2">
        <v>7583159</v>
      </c>
      <c r="BW5" s="2">
        <v>7607026</v>
      </c>
      <c r="BX5" s="2">
        <v>7631808</v>
      </c>
      <c r="BY5" s="2">
        <v>7657464</v>
      </c>
      <c r="BZ5" s="2">
        <v>7683889</v>
      </c>
      <c r="CA5" s="2">
        <v>7710992</v>
      </c>
      <c r="CB5" s="2">
        <v>7738647</v>
      </c>
      <c r="CC5" s="2">
        <v>7766736</v>
      </c>
    </row>
    <row r="6" spans="1:82" x14ac:dyDescent="0.25">
      <c r="A6" s="2" t="str">
        <f>"Natuurlijk saldo"</f>
        <v>Natuurlijk saldo</v>
      </c>
      <c r="B6" s="2">
        <v>14938</v>
      </c>
      <c r="C6" s="2">
        <v>14150</v>
      </c>
      <c r="D6" s="2">
        <v>10199</v>
      </c>
      <c r="E6" s="2">
        <v>8924</v>
      </c>
      <c r="F6" s="2">
        <v>7715</v>
      </c>
      <c r="G6" s="2">
        <v>7716</v>
      </c>
      <c r="H6" s="2">
        <v>8025</v>
      </c>
      <c r="I6" s="2">
        <v>5967</v>
      </c>
      <c r="J6" s="2">
        <v>4495</v>
      </c>
      <c r="K6" s="2">
        <v>4375</v>
      </c>
      <c r="L6" s="2">
        <v>4124</v>
      </c>
      <c r="M6" s="2">
        <v>1800</v>
      </c>
      <c r="N6" s="2">
        <v>1054</v>
      </c>
      <c r="O6" s="2">
        <v>6175</v>
      </c>
      <c r="P6" s="2">
        <v>7016</v>
      </c>
      <c r="Q6" s="2">
        <v>9476</v>
      </c>
      <c r="R6" s="2">
        <v>11430</v>
      </c>
      <c r="S6" s="2">
        <v>12168</v>
      </c>
      <c r="T6" s="2">
        <v>10593</v>
      </c>
      <c r="U6" s="2">
        <v>11502</v>
      </c>
      <c r="V6" s="2">
        <v>11078</v>
      </c>
      <c r="W6" s="2">
        <v>7425</v>
      </c>
      <c r="X6" s="2">
        <v>5870</v>
      </c>
      <c r="Y6" s="2">
        <v>8359</v>
      </c>
      <c r="Z6" s="2">
        <v>3315</v>
      </c>
      <c r="AA6" s="2">
        <v>5079</v>
      </c>
      <c r="AB6" s="2">
        <v>1971</v>
      </c>
      <c r="AC6" s="2">
        <v>1305</v>
      </c>
      <c r="AD6" s="2">
        <v>1967</v>
      </c>
      <c r="AE6" s="2">
        <v>2600</v>
      </c>
      <c r="AF6" s="2">
        <v>3164</v>
      </c>
      <c r="AG6" s="2">
        <v>3643</v>
      </c>
      <c r="AH6" s="2">
        <v>4010</v>
      </c>
      <c r="AI6" s="2">
        <v>4337</v>
      </c>
      <c r="AJ6" s="2">
        <v>4660</v>
      </c>
      <c r="AK6" s="2">
        <v>5004</v>
      </c>
      <c r="AL6" s="2">
        <v>5397</v>
      </c>
      <c r="AM6" s="2">
        <v>5888</v>
      </c>
      <c r="AN6" s="2">
        <v>6548</v>
      </c>
      <c r="AO6" s="2">
        <v>7337</v>
      </c>
      <c r="AP6" s="2">
        <v>7223</v>
      </c>
      <c r="AQ6" s="2">
        <v>7156</v>
      </c>
      <c r="AR6" s="2">
        <v>7141</v>
      </c>
      <c r="AS6" s="2">
        <v>7134</v>
      </c>
      <c r="AT6" s="2">
        <v>7062</v>
      </c>
      <c r="AU6" s="2">
        <v>6930</v>
      </c>
      <c r="AV6" s="2">
        <v>6690</v>
      </c>
      <c r="AW6" s="2">
        <v>6306</v>
      </c>
      <c r="AX6" s="2">
        <v>5806</v>
      </c>
      <c r="AY6" s="2">
        <v>5196</v>
      </c>
      <c r="AZ6" s="2">
        <v>4471</v>
      </c>
      <c r="BA6" s="2">
        <v>3692</v>
      </c>
      <c r="BB6" s="2">
        <v>2878</v>
      </c>
      <c r="BC6" s="2">
        <v>2062</v>
      </c>
      <c r="BD6" s="2">
        <v>1298</v>
      </c>
      <c r="BE6" s="2">
        <v>622</v>
      </c>
      <c r="BF6" s="2">
        <v>40</v>
      </c>
      <c r="BG6" s="2">
        <v>-439</v>
      </c>
      <c r="BH6" s="2">
        <v>-781</v>
      </c>
      <c r="BI6" s="2">
        <v>-1010</v>
      </c>
      <c r="BJ6" s="2">
        <v>-1111</v>
      </c>
      <c r="BK6" s="2">
        <v>-1082</v>
      </c>
      <c r="BL6" s="2">
        <v>-916</v>
      </c>
      <c r="BM6" s="2">
        <v>-615</v>
      </c>
      <c r="BN6" s="2">
        <v>-184</v>
      </c>
      <c r="BO6" s="2">
        <v>370</v>
      </c>
      <c r="BP6" s="2">
        <v>1065</v>
      </c>
      <c r="BQ6" s="2">
        <v>1855</v>
      </c>
      <c r="BR6" s="2">
        <v>2745</v>
      </c>
      <c r="BS6" s="2">
        <v>3684</v>
      </c>
      <c r="BT6" s="2">
        <v>4676</v>
      </c>
      <c r="BU6" s="2">
        <v>5656</v>
      </c>
      <c r="BV6" s="2">
        <v>6628</v>
      </c>
      <c r="BW6" s="2">
        <v>7553</v>
      </c>
      <c r="BX6" s="2">
        <v>8424</v>
      </c>
      <c r="BY6" s="2">
        <v>9182</v>
      </c>
      <c r="BZ6" s="2">
        <v>9857</v>
      </c>
      <c r="CA6" s="2">
        <v>10400</v>
      </c>
      <c r="CB6" s="2">
        <v>10823</v>
      </c>
      <c r="CC6" s="2">
        <v>11132</v>
      </c>
    </row>
    <row r="7" spans="1:82" x14ac:dyDescent="0.25">
      <c r="A7" s="2" t="str">
        <f>"Geboorten"</f>
        <v>Geboorten</v>
      </c>
      <c r="B7" s="2">
        <v>70882</v>
      </c>
      <c r="C7" s="2">
        <v>70459</v>
      </c>
      <c r="D7" s="2">
        <v>68360</v>
      </c>
      <c r="E7" s="2">
        <v>65288</v>
      </c>
      <c r="F7" s="2">
        <v>64682</v>
      </c>
      <c r="G7" s="2">
        <v>64532</v>
      </c>
      <c r="H7" s="2">
        <v>64571</v>
      </c>
      <c r="I7" s="2">
        <v>63042</v>
      </c>
      <c r="J7" s="2">
        <v>61906</v>
      </c>
      <c r="K7" s="2">
        <v>61877</v>
      </c>
      <c r="L7" s="2">
        <v>60645</v>
      </c>
      <c r="M7" s="2">
        <v>59725</v>
      </c>
      <c r="N7" s="2">
        <v>59964</v>
      </c>
      <c r="O7" s="2">
        <v>62374</v>
      </c>
      <c r="P7" s="2">
        <v>63906</v>
      </c>
      <c r="Q7" s="2">
        <v>65655</v>
      </c>
      <c r="R7" s="2">
        <v>67768</v>
      </c>
      <c r="S7" s="2">
        <v>69928</v>
      </c>
      <c r="T7" s="2">
        <v>68925</v>
      </c>
      <c r="U7" s="2">
        <v>70079</v>
      </c>
      <c r="V7" s="2">
        <v>69290</v>
      </c>
      <c r="W7" s="2">
        <v>68549</v>
      </c>
      <c r="X7" s="2">
        <v>67491</v>
      </c>
      <c r="Y7" s="2">
        <v>67211</v>
      </c>
      <c r="Z7" s="2">
        <v>65606</v>
      </c>
      <c r="AA7" s="2">
        <v>65992</v>
      </c>
      <c r="AB7" s="2">
        <v>64501</v>
      </c>
      <c r="AC7" s="2">
        <v>64779</v>
      </c>
      <c r="AD7" s="2">
        <v>65734</v>
      </c>
      <c r="AE7" s="2">
        <v>66650</v>
      </c>
      <c r="AF7" s="2">
        <v>67453</v>
      </c>
      <c r="AG7" s="2">
        <v>68138</v>
      </c>
      <c r="AH7" s="2">
        <v>68678</v>
      </c>
      <c r="AI7" s="2">
        <v>69157</v>
      </c>
      <c r="AJ7" s="2">
        <v>69611</v>
      </c>
      <c r="AK7" s="2">
        <v>70091</v>
      </c>
      <c r="AL7" s="2">
        <v>70615</v>
      </c>
      <c r="AM7" s="2">
        <v>71264</v>
      </c>
      <c r="AN7" s="2">
        <v>72110</v>
      </c>
      <c r="AO7" s="2">
        <v>73141</v>
      </c>
      <c r="AP7" s="2">
        <v>73318</v>
      </c>
      <c r="AQ7" s="2">
        <v>73609</v>
      </c>
      <c r="AR7" s="2">
        <v>74018</v>
      </c>
      <c r="AS7" s="2">
        <v>74505</v>
      </c>
      <c r="AT7" s="2">
        <v>75008</v>
      </c>
      <c r="AU7" s="2">
        <v>75507</v>
      </c>
      <c r="AV7" s="2">
        <v>75942</v>
      </c>
      <c r="AW7" s="2">
        <v>76275</v>
      </c>
      <c r="AX7" s="2">
        <v>76507</v>
      </c>
      <c r="AY7" s="2">
        <v>76637</v>
      </c>
      <c r="AZ7" s="2">
        <v>76653</v>
      </c>
      <c r="BA7" s="2">
        <v>76605</v>
      </c>
      <c r="BB7" s="2">
        <v>76519</v>
      </c>
      <c r="BC7" s="2">
        <v>76406</v>
      </c>
      <c r="BD7" s="2">
        <v>76331</v>
      </c>
      <c r="BE7" s="2">
        <v>76310</v>
      </c>
      <c r="BF7" s="2">
        <v>76346</v>
      </c>
      <c r="BG7" s="2">
        <v>76460</v>
      </c>
      <c r="BH7" s="2">
        <v>76651</v>
      </c>
      <c r="BI7" s="2">
        <v>76902</v>
      </c>
      <c r="BJ7" s="2">
        <v>77205</v>
      </c>
      <c r="BK7" s="2">
        <v>77553</v>
      </c>
      <c r="BL7" s="2">
        <v>77941</v>
      </c>
      <c r="BM7" s="2">
        <v>78357</v>
      </c>
      <c r="BN7" s="2">
        <v>78795</v>
      </c>
      <c r="BO7" s="2">
        <v>79254</v>
      </c>
      <c r="BP7" s="2">
        <v>79726</v>
      </c>
      <c r="BQ7" s="2">
        <v>80196</v>
      </c>
      <c r="BR7" s="2">
        <v>80664</v>
      </c>
      <c r="BS7" s="2">
        <v>81118</v>
      </c>
      <c r="BT7" s="2">
        <v>81559</v>
      </c>
      <c r="BU7" s="2">
        <v>81971</v>
      </c>
      <c r="BV7" s="2">
        <v>82362</v>
      </c>
      <c r="BW7" s="2">
        <v>82719</v>
      </c>
      <c r="BX7" s="2">
        <v>83051</v>
      </c>
      <c r="BY7" s="2">
        <v>83336</v>
      </c>
      <c r="BZ7" s="2">
        <v>83597</v>
      </c>
      <c r="CA7" s="2">
        <v>83818</v>
      </c>
      <c r="CB7" s="2">
        <v>83996</v>
      </c>
      <c r="CC7" s="2">
        <v>84145</v>
      </c>
    </row>
    <row r="8" spans="1:82" x14ac:dyDescent="0.25">
      <c r="A8" s="2" t="str">
        <f>"Overlijdens"</f>
        <v>Overlijdens</v>
      </c>
      <c r="B8" s="2">
        <v>55944</v>
      </c>
      <c r="C8" s="2">
        <v>56309</v>
      </c>
      <c r="D8" s="2">
        <v>58161</v>
      </c>
      <c r="E8" s="2">
        <v>56364</v>
      </c>
      <c r="F8" s="2">
        <v>56967</v>
      </c>
      <c r="G8" s="2">
        <v>56816</v>
      </c>
      <c r="H8" s="2">
        <v>56546</v>
      </c>
      <c r="I8" s="2">
        <v>57075</v>
      </c>
      <c r="J8" s="2">
        <v>57411</v>
      </c>
      <c r="K8" s="2">
        <v>57502</v>
      </c>
      <c r="L8" s="2">
        <v>56521</v>
      </c>
      <c r="M8" s="2">
        <v>57925</v>
      </c>
      <c r="N8" s="2">
        <v>58910</v>
      </c>
      <c r="O8" s="2">
        <v>56199</v>
      </c>
      <c r="P8" s="2">
        <v>56890</v>
      </c>
      <c r="Q8" s="2">
        <v>56179</v>
      </c>
      <c r="R8" s="2">
        <v>56338</v>
      </c>
      <c r="S8" s="2">
        <v>57760</v>
      </c>
      <c r="T8" s="2">
        <v>58332</v>
      </c>
      <c r="U8" s="2">
        <v>58577</v>
      </c>
      <c r="V8" s="2">
        <v>58212</v>
      </c>
      <c r="W8" s="2">
        <v>61124</v>
      </c>
      <c r="X8" s="2">
        <v>61621</v>
      </c>
      <c r="Y8" s="2">
        <v>58852</v>
      </c>
      <c r="Z8" s="2">
        <v>62291</v>
      </c>
      <c r="AA8" s="2">
        <v>60913</v>
      </c>
      <c r="AB8" s="2">
        <v>62530</v>
      </c>
      <c r="AC8" s="2">
        <v>63474</v>
      </c>
      <c r="AD8" s="2">
        <v>63767</v>
      </c>
      <c r="AE8" s="2">
        <v>64050</v>
      </c>
      <c r="AF8" s="2">
        <v>64289</v>
      </c>
      <c r="AG8" s="2">
        <v>64495</v>
      </c>
      <c r="AH8" s="2">
        <v>64668</v>
      </c>
      <c r="AI8" s="2">
        <v>64820</v>
      </c>
      <c r="AJ8" s="2">
        <v>64951</v>
      </c>
      <c r="AK8" s="2">
        <v>65087</v>
      </c>
      <c r="AL8" s="2">
        <v>65218</v>
      </c>
      <c r="AM8" s="2">
        <v>65376</v>
      </c>
      <c r="AN8" s="2">
        <v>65562</v>
      </c>
      <c r="AO8" s="2">
        <v>65804</v>
      </c>
      <c r="AP8" s="2">
        <v>66095</v>
      </c>
      <c r="AQ8" s="2">
        <v>66453</v>
      </c>
      <c r="AR8" s="2">
        <v>66877</v>
      </c>
      <c r="AS8" s="2">
        <v>67371</v>
      </c>
      <c r="AT8" s="2">
        <v>67946</v>
      </c>
      <c r="AU8" s="2">
        <v>68577</v>
      </c>
      <c r="AV8" s="2">
        <v>69252</v>
      </c>
      <c r="AW8" s="2">
        <v>69969</v>
      </c>
      <c r="AX8" s="2">
        <v>70701</v>
      </c>
      <c r="AY8" s="2">
        <v>71441</v>
      </c>
      <c r="AZ8" s="2">
        <v>72182</v>
      </c>
      <c r="BA8" s="2">
        <v>72913</v>
      </c>
      <c r="BB8" s="2">
        <v>73641</v>
      </c>
      <c r="BC8" s="2">
        <v>74344</v>
      </c>
      <c r="BD8" s="2">
        <v>75033</v>
      </c>
      <c r="BE8" s="2">
        <v>75688</v>
      </c>
      <c r="BF8" s="2">
        <v>76306</v>
      </c>
      <c r="BG8" s="2">
        <v>76899</v>
      </c>
      <c r="BH8" s="2">
        <v>77432</v>
      </c>
      <c r="BI8" s="2">
        <v>77912</v>
      </c>
      <c r="BJ8" s="2">
        <v>78316</v>
      </c>
      <c r="BK8" s="2">
        <v>78635</v>
      </c>
      <c r="BL8" s="2">
        <v>78857</v>
      </c>
      <c r="BM8" s="2">
        <v>78972</v>
      </c>
      <c r="BN8" s="2">
        <v>78979</v>
      </c>
      <c r="BO8" s="2">
        <v>78884</v>
      </c>
      <c r="BP8" s="2">
        <v>78661</v>
      </c>
      <c r="BQ8" s="2">
        <v>78341</v>
      </c>
      <c r="BR8" s="2">
        <v>77919</v>
      </c>
      <c r="BS8" s="2">
        <v>77434</v>
      </c>
      <c r="BT8" s="2">
        <v>76883</v>
      </c>
      <c r="BU8" s="2">
        <v>76315</v>
      </c>
      <c r="BV8" s="2">
        <v>75734</v>
      </c>
      <c r="BW8" s="2">
        <v>75166</v>
      </c>
      <c r="BX8" s="2">
        <v>74627</v>
      </c>
      <c r="BY8" s="2">
        <v>74154</v>
      </c>
      <c r="BZ8" s="2">
        <v>73740</v>
      </c>
      <c r="CA8" s="2">
        <v>73418</v>
      </c>
      <c r="CB8" s="2">
        <v>73173</v>
      </c>
      <c r="CC8" s="2">
        <v>73013</v>
      </c>
    </row>
    <row r="9" spans="1:82" x14ac:dyDescent="0.25">
      <c r="A9" s="2" t="str">
        <f>"Intern migratiesaldo"</f>
        <v>Intern migratiesaldo</v>
      </c>
      <c r="B9" s="2">
        <v>5341</v>
      </c>
      <c r="C9" s="2">
        <v>5367</v>
      </c>
      <c r="D9" s="2">
        <v>4926</v>
      </c>
      <c r="E9" s="2">
        <v>4276</v>
      </c>
      <c r="F9" s="2">
        <v>3535</v>
      </c>
      <c r="G9" s="2">
        <v>3147</v>
      </c>
      <c r="H9" s="2">
        <v>3018</v>
      </c>
      <c r="I9" s="2">
        <v>2942</v>
      </c>
      <c r="J9" s="2">
        <v>2592</v>
      </c>
      <c r="K9" s="2">
        <v>2211</v>
      </c>
      <c r="L9" s="2">
        <v>2749</v>
      </c>
      <c r="M9" s="2">
        <v>3156</v>
      </c>
      <c r="N9" s="2">
        <v>4187</v>
      </c>
      <c r="O9" s="2">
        <v>5299</v>
      </c>
      <c r="P9" s="2">
        <v>5148</v>
      </c>
      <c r="Q9" s="2">
        <v>6377</v>
      </c>
      <c r="R9" s="2">
        <v>6333</v>
      </c>
      <c r="S9" s="2">
        <v>6947</v>
      </c>
      <c r="T9" s="2">
        <v>6269</v>
      </c>
      <c r="U9" s="2">
        <v>6582</v>
      </c>
      <c r="V9" s="2">
        <v>7031</v>
      </c>
      <c r="W9" s="2">
        <v>6791</v>
      </c>
      <c r="X9" s="2">
        <v>6809</v>
      </c>
      <c r="Y9" s="2">
        <v>7476</v>
      </c>
      <c r="Z9" s="2">
        <v>8787</v>
      </c>
      <c r="AA9" s="2">
        <v>11370</v>
      </c>
      <c r="AB9" s="2">
        <v>11481</v>
      </c>
      <c r="AC9" s="2">
        <v>10197</v>
      </c>
      <c r="AD9" s="2">
        <v>10457</v>
      </c>
      <c r="AE9" s="2">
        <v>10724</v>
      </c>
      <c r="AF9" s="2">
        <v>10789</v>
      </c>
      <c r="AG9" s="2">
        <v>10850</v>
      </c>
      <c r="AH9" s="2">
        <v>10901</v>
      </c>
      <c r="AI9" s="2">
        <v>10917</v>
      </c>
      <c r="AJ9" s="2">
        <v>10921</v>
      </c>
      <c r="AK9" s="2">
        <v>10908</v>
      </c>
      <c r="AL9" s="2">
        <v>10881</v>
      </c>
      <c r="AM9" s="2">
        <v>10878</v>
      </c>
      <c r="AN9" s="2">
        <v>10889</v>
      </c>
      <c r="AO9" s="2">
        <v>10875</v>
      </c>
      <c r="AP9" s="2">
        <v>10874</v>
      </c>
      <c r="AQ9" s="2">
        <v>10881</v>
      </c>
      <c r="AR9" s="2">
        <v>10912</v>
      </c>
      <c r="AS9" s="2">
        <v>10969</v>
      </c>
      <c r="AT9" s="2">
        <v>11025</v>
      </c>
      <c r="AU9" s="2">
        <v>11082</v>
      </c>
      <c r="AV9" s="2">
        <v>11158</v>
      </c>
      <c r="AW9" s="2">
        <v>11196</v>
      </c>
      <c r="AX9" s="2">
        <v>11280</v>
      </c>
      <c r="AY9" s="2">
        <v>11321</v>
      </c>
      <c r="AZ9" s="2">
        <v>11406</v>
      </c>
      <c r="BA9" s="2">
        <v>11449</v>
      </c>
      <c r="BB9" s="2">
        <v>11487</v>
      </c>
      <c r="BC9" s="2">
        <v>11520</v>
      </c>
      <c r="BD9" s="2">
        <v>11543</v>
      </c>
      <c r="BE9" s="2">
        <v>11552</v>
      </c>
      <c r="BF9" s="2">
        <v>11552</v>
      </c>
      <c r="BG9" s="2">
        <v>11548</v>
      </c>
      <c r="BH9" s="2">
        <v>11549</v>
      </c>
      <c r="BI9" s="2">
        <v>11555</v>
      </c>
      <c r="BJ9" s="2">
        <v>11560</v>
      </c>
      <c r="BK9" s="2">
        <v>11546</v>
      </c>
      <c r="BL9" s="2">
        <v>11553</v>
      </c>
      <c r="BM9" s="2">
        <v>11571</v>
      </c>
      <c r="BN9" s="2">
        <v>11586</v>
      </c>
      <c r="BO9" s="2">
        <v>11587</v>
      </c>
      <c r="BP9" s="2">
        <v>11596</v>
      </c>
      <c r="BQ9" s="2">
        <v>11619</v>
      </c>
      <c r="BR9" s="2">
        <v>11648</v>
      </c>
      <c r="BS9" s="2">
        <v>11680</v>
      </c>
      <c r="BT9" s="2">
        <v>11709</v>
      </c>
      <c r="BU9" s="2">
        <v>11737</v>
      </c>
      <c r="BV9" s="2">
        <v>11774</v>
      </c>
      <c r="BW9" s="2">
        <v>11803</v>
      </c>
      <c r="BX9" s="2">
        <v>11840</v>
      </c>
      <c r="BY9" s="2">
        <v>11881</v>
      </c>
      <c r="BZ9" s="2">
        <v>11915</v>
      </c>
      <c r="CA9" s="2">
        <v>11965</v>
      </c>
      <c r="CB9" s="2">
        <v>11996</v>
      </c>
      <c r="CC9" s="2">
        <v>12031</v>
      </c>
    </row>
    <row r="10" spans="1:82" x14ac:dyDescent="0.25">
      <c r="A10" s="2" t="str">
        <f>"Interne immigratie"</f>
        <v>Interne immigratie</v>
      </c>
      <c r="B10" s="2">
        <v>20642</v>
      </c>
      <c r="C10" s="2">
        <v>21989</v>
      </c>
      <c r="D10" s="2">
        <v>22136</v>
      </c>
      <c r="E10" s="2">
        <v>22169</v>
      </c>
      <c r="F10" s="2">
        <v>21311</v>
      </c>
      <c r="G10" s="2">
        <v>21303</v>
      </c>
      <c r="H10" s="2">
        <v>21166</v>
      </c>
      <c r="I10" s="2">
        <v>21201</v>
      </c>
      <c r="J10" s="2">
        <v>21319</v>
      </c>
      <c r="K10" s="2">
        <v>20084</v>
      </c>
      <c r="L10" s="2">
        <v>20410</v>
      </c>
      <c r="M10" s="2">
        <v>21508</v>
      </c>
      <c r="N10" s="2">
        <v>22478</v>
      </c>
      <c r="O10" s="2">
        <v>24046</v>
      </c>
      <c r="P10" s="2">
        <v>24185</v>
      </c>
      <c r="Q10" s="2">
        <v>25386</v>
      </c>
      <c r="R10" s="2">
        <v>25765</v>
      </c>
      <c r="S10" s="2">
        <v>26682</v>
      </c>
      <c r="T10" s="2">
        <v>25925</v>
      </c>
      <c r="U10" s="2">
        <v>28338</v>
      </c>
      <c r="V10" s="2">
        <v>27982</v>
      </c>
      <c r="W10" s="2">
        <v>28102</v>
      </c>
      <c r="X10" s="2">
        <v>28327</v>
      </c>
      <c r="Y10" s="2">
        <v>28827</v>
      </c>
      <c r="Z10" s="2">
        <v>30420</v>
      </c>
      <c r="AA10" s="2">
        <v>33424</v>
      </c>
      <c r="AB10" s="2">
        <v>33651</v>
      </c>
      <c r="AC10" s="2">
        <v>32301</v>
      </c>
      <c r="AD10" s="2">
        <v>32662</v>
      </c>
      <c r="AE10" s="2">
        <v>33037</v>
      </c>
      <c r="AF10" s="2">
        <v>33237</v>
      </c>
      <c r="AG10" s="2">
        <v>33398</v>
      </c>
      <c r="AH10" s="2">
        <v>33537</v>
      </c>
      <c r="AI10" s="2">
        <v>33617</v>
      </c>
      <c r="AJ10" s="2">
        <v>33686</v>
      </c>
      <c r="AK10" s="2">
        <v>33732</v>
      </c>
      <c r="AL10" s="2">
        <v>33763</v>
      </c>
      <c r="AM10" s="2">
        <v>33826</v>
      </c>
      <c r="AN10" s="2">
        <v>33922</v>
      </c>
      <c r="AO10" s="2">
        <v>34023</v>
      </c>
      <c r="AP10" s="2">
        <v>34129</v>
      </c>
      <c r="AQ10" s="2">
        <v>34260</v>
      </c>
      <c r="AR10" s="2">
        <v>34410</v>
      </c>
      <c r="AS10" s="2">
        <v>34573</v>
      </c>
      <c r="AT10" s="2">
        <v>34730</v>
      </c>
      <c r="AU10" s="2">
        <v>34890</v>
      </c>
      <c r="AV10" s="2">
        <v>35041</v>
      </c>
      <c r="AW10" s="2">
        <v>35173</v>
      </c>
      <c r="AX10" s="2">
        <v>35301</v>
      </c>
      <c r="AY10" s="2">
        <v>35405</v>
      </c>
      <c r="AZ10" s="2">
        <v>35521</v>
      </c>
      <c r="BA10" s="2">
        <v>35612</v>
      </c>
      <c r="BB10" s="2">
        <v>35696</v>
      </c>
      <c r="BC10" s="2">
        <v>35791</v>
      </c>
      <c r="BD10" s="2">
        <v>35889</v>
      </c>
      <c r="BE10" s="2">
        <v>35972</v>
      </c>
      <c r="BF10" s="2">
        <v>36062</v>
      </c>
      <c r="BG10" s="2">
        <v>36153</v>
      </c>
      <c r="BH10" s="2">
        <v>36256</v>
      </c>
      <c r="BI10" s="2">
        <v>36352</v>
      </c>
      <c r="BJ10" s="2">
        <v>36463</v>
      </c>
      <c r="BK10" s="2">
        <v>36558</v>
      </c>
      <c r="BL10" s="2">
        <v>36672</v>
      </c>
      <c r="BM10" s="2">
        <v>36789</v>
      </c>
      <c r="BN10" s="2">
        <v>36917</v>
      </c>
      <c r="BO10" s="2">
        <v>37028</v>
      </c>
      <c r="BP10" s="2">
        <v>37146</v>
      </c>
      <c r="BQ10" s="2">
        <v>37276</v>
      </c>
      <c r="BR10" s="2">
        <v>37401</v>
      </c>
      <c r="BS10" s="2">
        <v>37521</v>
      </c>
      <c r="BT10" s="2">
        <v>37654</v>
      </c>
      <c r="BU10" s="2">
        <v>37769</v>
      </c>
      <c r="BV10" s="2">
        <v>37901</v>
      </c>
      <c r="BW10" s="2">
        <v>38026</v>
      </c>
      <c r="BX10" s="2">
        <v>38150</v>
      </c>
      <c r="BY10" s="2">
        <v>38271</v>
      </c>
      <c r="BZ10" s="2">
        <v>38393</v>
      </c>
      <c r="CA10" s="2">
        <v>38510</v>
      </c>
      <c r="CB10" s="2">
        <v>38618</v>
      </c>
      <c r="CC10" s="2">
        <v>38729</v>
      </c>
    </row>
    <row r="11" spans="1:82" x14ac:dyDescent="0.25">
      <c r="A11" s="2" t="str">
        <f>"Interne emigratie"</f>
        <v>Interne emigratie</v>
      </c>
      <c r="B11" s="2">
        <v>15301</v>
      </c>
      <c r="C11" s="2">
        <v>16622</v>
      </c>
      <c r="D11" s="2">
        <v>17210</v>
      </c>
      <c r="E11" s="2">
        <v>17893</v>
      </c>
      <c r="F11" s="2">
        <v>17776</v>
      </c>
      <c r="G11" s="2">
        <v>18156</v>
      </c>
      <c r="H11" s="2">
        <v>18148</v>
      </c>
      <c r="I11" s="2">
        <v>18259</v>
      </c>
      <c r="J11" s="2">
        <v>18727</v>
      </c>
      <c r="K11" s="2">
        <v>17873</v>
      </c>
      <c r="L11" s="2">
        <v>17661</v>
      </c>
      <c r="M11" s="2">
        <v>18352</v>
      </c>
      <c r="N11" s="2">
        <v>18291</v>
      </c>
      <c r="O11" s="2">
        <v>18747</v>
      </c>
      <c r="P11" s="2">
        <v>19037</v>
      </c>
      <c r="Q11" s="2">
        <v>19009</v>
      </c>
      <c r="R11" s="2">
        <v>19432</v>
      </c>
      <c r="S11" s="2">
        <v>19735</v>
      </c>
      <c r="T11" s="2">
        <v>19656</v>
      </c>
      <c r="U11" s="2">
        <v>21756</v>
      </c>
      <c r="V11" s="2">
        <v>20951</v>
      </c>
      <c r="W11" s="2">
        <v>21311</v>
      </c>
      <c r="X11" s="2">
        <v>21518</v>
      </c>
      <c r="Y11" s="2">
        <v>21351</v>
      </c>
      <c r="Z11" s="2">
        <v>21633</v>
      </c>
      <c r="AA11" s="2">
        <v>22054</v>
      </c>
      <c r="AB11" s="2">
        <v>22170</v>
      </c>
      <c r="AC11" s="2">
        <v>22104</v>
      </c>
      <c r="AD11" s="2">
        <v>22205</v>
      </c>
      <c r="AE11" s="2">
        <v>22313</v>
      </c>
      <c r="AF11" s="2">
        <v>22448</v>
      </c>
      <c r="AG11" s="2">
        <v>22548</v>
      </c>
      <c r="AH11" s="2">
        <v>22636</v>
      </c>
      <c r="AI11" s="2">
        <v>22700</v>
      </c>
      <c r="AJ11" s="2">
        <v>22765</v>
      </c>
      <c r="AK11" s="2">
        <v>22824</v>
      </c>
      <c r="AL11" s="2">
        <v>22882</v>
      </c>
      <c r="AM11" s="2">
        <v>22948</v>
      </c>
      <c r="AN11" s="2">
        <v>23033</v>
      </c>
      <c r="AO11" s="2">
        <v>23148</v>
      </c>
      <c r="AP11" s="2">
        <v>23255</v>
      </c>
      <c r="AQ11" s="2">
        <v>23379</v>
      </c>
      <c r="AR11" s="2">
        <v>23498</v>
      </c>
      <c r="AS11" s="2">
        <v>23604</v>
      </c>
      <c r="AT11" s="2">
        <v>23705</v>
      </c>
      <c r="AU11" s="2">
        <v>23808</v>
      </c>
      <c r="AV11" s="2">
        <v>23883</v>
      </c>
      <c r="AW11" s="2">
        <v>23977</v>
      </c>
      <c r="AX11" s="2">
        <v>24021</v>
      </c>
      <c r="AY11" s="2">
        <v>24084</v>
      </c>
      <c r="AZ11" s="2">
        <v>24115</v>
      </c>
      <c r="BA11" s="2">
        <v>24163</v>
      </c>
      <c r="BB11" s="2">
        <v>24209</v>
      </c>
      <c r="BC11" s="2">
        <v>24271</v>
      </c>
      <c r="BD11" s="2">
        <v>24346</v>
      </c>
      <c r="BE11" s="2">
        <v>24420</v>
      </c>
      <c r="BF11" s="2">
        <v>24510</v>
      </c>
      <c r="BG11" s="2">
        <v>24605</v>
      </c>
      <c r="BH11" s="2">
        <v>24707</v>
      </c>
      <c r="BI11" s="2">
        <v>24797</v>
      </c>
      <c r="BJ11" s="2">
        <v>24903</v>
      </c>
      <c r="BK11" s="2">
        <v>25012</v>
      </c>
      <c r="BL11" s="2">
        <v>25119</v>
      </c>
      <c r="BM11" s="2">
        <v>25218</v>
      </c>
      <c r="BN11" s="2">
        <v>25331</v>
      </c>
      <c r="BO11" s="2">
        <v>25441</v>
      </c>
      <c r="BP11" s="2">
        <v>25550</v>
      </c>
      <c r="BQ11" s="2">
        <v>25657</v>
      </c>
      <c r="BR11" s="2">
        <v>25753</v>
      </c>
      <c r="BS11" s="2">
        <v>25841</v>
      </c>
      <c r="BT11" s="2">
        <v>25945</v>
      </c>
      <c r="BU11" s="2">
        <v>26032</v>
      </c>
      <c r="BV11" s="2">
        <v>26127</v>
      </c>
      <c r="BW11" s="2">
        <v>26223</v>
      </c>
      <c r="BX11" s="2">
        <v>26310</v>
      </c>
      <c r="BY11" s="2">
        <v>26390</v>
      </c>
      <c r="BZ11" s="2">
        <v>26478</v>
      </c>
      <c r="CA11" s="2">
        <v>26545</v>
      </c>
      <c r="CB11" s="2">
        <v>26622</v>
      </c>
      <c r="CC11" s="2">
        <v>26698</v>
      </c>
    </row>
    <row r="12" spans="1:82" x14ac:dyDescent="0.25">
      <c r="A12" s="2" t="str">
        <f>"Extern migratiesaldo"</f>
        <v>Extern migratiesaldo</v>
      </c>
      <c r="B12" s="2">
        <v>6844</v>
      </c>
      <c r="C12" s="2">
        <v>10110</v>
      </c>
      <c r="D12" s="2">
        <v>7206</v>
      </c>
      <c r="E12" s="2">
        <v>5877</v>
      </c>
      <c r="F12" s="2">
        <v>6365</v>
      </c>
      <c r="G12" s="2">
        <v>6612</v>
      </c>
      <c r="H12" s="2">
        <v>1822</v>
      </c>
      <c r="I12" s="2">
        <v>4026</v>
      </c>
      <c r="J12" s="2">
        <v>4795</v>
      </c>
      <c r="K12" s="2">
        <v>5840</v>
      </c>
      <c r="L12" s="2">
        <v>13658</v>
      </c>
      <c r="M12" s="2">
        <v>17240</v>
      </c>
      <c r="N12" s="2">
        <v>14116</v>
      </c>
      <c r="O12" s="2">
        <v>14805</v>
      </c>
      <c r="P12" s="2">
        <v>21749</v>
      </c>
      <c r="Q12" s="2">
        <v>21546</v>
      </c>
      <c r="R12" s="2">
        <v>25097</v>
      </c>
      <c r="S12" s="2">
        <v>28198</v>
      </c>
      <c r="T12" s="2">
        <v>25774</v>
      </c>
      <c r="U12" s="2">
        <v>34393</v>
      </c>
      <c r="V12" s="2">
        <v>26626</v>
      </c>
      <c r="W12" s="2">
        <v>16864</v>
      </c>
      <c r="X12" s="2">
        <v>16377</v>
      </c>
      <c r="Y12" s="2">
        <v>18022</v>
      </c>
      <c r="Z12" s="2">
        <v>21589</v>
      </c>
      <c r="AA12" s="2">
        <v>22452</v>
      </c>
      <c r="AB12" s="2">
        <v>23871</v>
      </c>
      <c r="AC12" s="2">
        <v>21345</v>
      </c>
      <c r="AD12" s="2">
        <v>20720</v>
      </c>
      <c r="AE12" s="2">
        <v>20283</v>
      </c>
      <c r="AF12" s="2">
        <v>17608</v>
      </c>
      <c r="AG12" s="2">
        <v>15175</v>
      </c>
      <c r="AH12" s="2">
        <v>12930</v>
      </c>
      <c r="AI12" s="2">
        <v>10924</v>
      </c>
      <c r="AJ12" s="2">
        <v>9058</v>
      </c>
      <c r="AK12" s="2">
        <v>7444</v>
      </c>
      <c r="AL12" s="2">
        <v>7280</v>
      </c>
      <c r="AM12" s="2">
        <v>7061</v>
      </c>
      <c r="AN12" s="2">
        <v>6841</v>
      </c>
      <c r="AO12" s="2">
        <v>6619</v>
      </c>
      <c r="AP12" s="2">
        <v>6914</v>
      </c>
      <c r="AQ12" s="2">
        <v>7198</v>
      </c>
      <c r="AR12" s="2">
        <v>7425</v>
      </c>
      <c r="AS12" s="2">
        <v>7673</v>
      </c>
      <c r="AT12" s="2">
        <v>7926</v>
      </c>
      <c r="AU12" s="2">
        <v>7724</v>
      </c>
      <c r="AV12" s="2">
        <v>7548</v>
      </c>
      <c r="AW12" s="2">
        <v>7396</v>
      </c>
      <c r="AX12" s="2">
        <v>7266</v>
      </c>
      <c r="AY12" s="2">
        <v>7132</v>
      </c>
      <c r="AZ12" s="2">
        <v>7016</v>
      </c>
      <c r="BA12" s="2">
        <v>6905</v>
      </c>
      <c r="BB12" s="2">
        <v>6818</v>
      </c>
      <c r="BC12" s="2">
        <v>6721</v>
      </c>
      <c r="BD12" s="2">
        <v>6629</v>
      </c>
      <c r="BE12" s="2">
        <v>6548</v>
      </c>
      <c r="BF12" s="2">
        <v>6462</v>
      </c>
      <c r="BG12" s="2">
        <v>6372</v>
      </c>
      <c r="BH12" s="2">
        <v>6302</v>
      </c>
      <c r="BI12" s="2">
        <v>6226</v>
      </c>
      <c r="BJ12" s="2">
        <v>6150</v>
      </c>
      <c r="BK12" s="2">
        <v>6088</v>
      </c>
      <c r="BL12" s="2">
        <v>6016</v>
      </c>
      <c r="BM12" s="2">
        <v>5962</v>
      </c>
      <c r="BN12" s="2">
        <v>5897</v>
      </c>
      <c r="BO12" s="2">
        <v>5837</v>
      </c>
      <c r="BP12" s="2">
        <v>5772</v>
      </c>
      <c r="BQ12" s="2">
        <v>5715</v>
      </c>
      <c r="BR12" s="2">
        <v>5660</v>
      </c>
      <c r="BS12" s="2">
        <v>5612</v>
      </c>
      <c r="BT12" s="2">
        <v>5564</v>
      </c>
      <c r="BU12" s="2">
        <v>5512</v>
      </c>
      <c r="BV12" s="2">
        <v>5465</v>
      </c>
      <c r="BW12" s="2">
        <v>5426</v>
      </c>
      <c r="BX12" s="2">
        <v>5392</v>
      </c>
      <c r="BY12" s="2">
        <v>5362</v>
      </c>
      <c r="BZ12" s="2">
        <v>5331</v>
      </c>
      <c r="CA12" s="2">
        <v>5290</v>
      </c>
      <c r="CB12" s="2">
        <v>5270</v>
      </c>
      <c r="CC12" s="2">
        <v>5242</v>
      </c>
    </row>
    <row r="13" spans="1:82" x14ac:dyDescent="0.25">
      <c r="A13" s="2" t="str">
        <f>"Externe immigratie"</f>
        <v>Externe immigratie</v>
      </c>
      <c r="B13" s="2">
        <v>31106</v>
      </c>
      <c r="C13" s="2">
        <v>32489</v>
      </c>
      <c r="D13" s="2">
        <v>31508</v>
      </c>
      <c r="E13" s="2">
        <v>32107</v>
      </c>
      <c r="F13" s="2">
        <v>31847</v>
      </c>
      <c r="G13" s="2">
        <v>32458</v>
      </c>
      <c r="H13" s="2">
        <v>30531</v>
      </c>
      <c r="I13" s="2">
        <v>32326</v>
      </c>
      <c r="J13" s="2">
        <v>34873</v>
      </c>
      <c r="K13" s="2">
        <v>36621</v>
      </c>
      <c r="L13" s="2">
        <v>45292</v>
      </c>
      <c r="M13" s="2">
        <v>48222</v>
      </c>
      <c r="N13" s="2">
        <v>48287</v>
      </c>
      <c r="O13" s="2">
        <v>48498</v>
      </c>
      <c r="P13" s="2">
        <v>55860</v>
      </c>
      <c r="Q13" s="2">
        <v>57796</v>
      </c>
      <c r="R13" s="2">
        <v>64494</v>
      </c>
      <c r="S13" s="2">
        <v>69125</v>
      </c>
      <c r="T13" s="2">
        <v>69025</v>
      </c>
      <c r="U13" s="2">
        <v>69580</v>
      </c>
      <c r="V13" s="2">
        <v>69217</v>
      </c>
      <c r="W13" s="2">
        <v>63066</v>
      </c>
      <c r="X13" s="2">
        <v>62338</v>
      </c>
      <c r="Y13" s="2">
        <v>65518</v>
      </c>
      <c r="Z13" s="2">
        <v>67956</v>
      </c>
      <c r="AA13" s="2">
        <v>71786</v>
      </c>
      <c r="AB13" s="2">
        <v>73650</v>
      </c>
      <c r="AC13" s="2">
        <v>73090</v>
      </c>
      <c r="AD13" s="2">
        <v>74331</v>
      </c>
      <c r="AE13" s="2">
        <v>75713</v>
      </c>
      <c r="AF13" s="2">
        <v>74838</v>
      </c>
      <c r="AG13" s="2">
        <v>73981</v>
      </c>
      <c r="AH13" s="2">
        <v>73137</v>
      </c>
      <c r="AI13" s="2">
        <v>72292</v>
      </c>
      <c r="AJ13" s="2">
        <v>71461</v>
      </c>
      <c r="AK13" s="2">
        <v>70758</v>
      </c>
      <c r="AL13" s="2">
        <v>70065</v>
      </c>
      <c r="AM13" s="2">
        <v>69389</v>
      </c>
      <c r="AN13" s="2">
        <v>68732</v>
      </c>
      <c r="AO13" s="2">
        <v>68097</v>
      </c>
      <c r="AP13" s="2">
        <v>68066</v>
      </c>
      <c r="AQ13" s="2">
        <v>68054</v>
      </c>
      <c r="AR13" s="2">
        <v>68041</v>
      </c>
      <c r="AS13" s="2">
        <v>68053</v>
      </c>
      <c r="AT13" s="2">
        <v>68071</v>
      </c>
      <c r="AU13" s="2">
        <v>68100</v>
      </c>
      <c r="AV13" s="2">
        <v>68128</v>
      </c>
      <c r="AW13" s="2">
        <v>68174</v>
      </c>
      <c r="AX13" s="2">
        <v>68220</v>
      </c>
      <c r="AY13" s="2">
        <v>68266</v>
      </c>
      <c r="AZ13" s="2">
        <v>68330</v>
      </c>
      <c r="BA13" s="2">
        <v>68392</v>
      </c>
      <c r="BB13" s="2">
        <v>68475</v>
      </c>
      <c r="BC13" s="2">
        <v>68562</v>
      </c>
      <c r="BD13" s="2">
        <v>68657</v>
      </c>
      <c r="BE13" s="2">
        <v>68761</v>
      </c>
      <c r="BF13" s="2">
        <v>68871</v>
      </c>
      <c r="BG13" s="2">
        <v>68978</v>
      </c>
      <c r="BH13" s="2">
        <v>69103</v>
      </c>
      <c r="BI13" s="2">
        <v>69229</v>
      </c>
      <c r="BJ13" s="2">
        <v>69370</v>
      </c>
      <c r="BK13" s="2">
        <v>69510</v>
      </c>
      <c r="BL13" s="2">
        <v>69651</v>
      </c>
      <c r="BM13" s="2">
        <v>69799</v>
      </c>
      <c r="BN13" s="2">
        <v>69949</v>
      </c>
      <c r="BO13" s="2">
        <v>70093</v>
      </c>
      <c r="BP13" s="2">
        <v>70235</v>
      </c>
      <c r="BQ13" s="2">
        <v>70387</v>
      </c>
      <c r="BR13" s="2">
        <v>70526</v>
      </c>
      <c r="BS13" s="2">
        <v>70673</v>
      </c>
      <c r="BT13" s="2">
        <v>70810</v>
      </c>
      <c r="BU13" s="2">
        <v>70957</v>
      </c>
      <c r="BV13" s="2">
        <v>71091</v>
      </c>
      <c r="BW13" s="2">
        <v>71223</v>
      </c>
      <c r="BX13" s="2">
        <v>71363</v>
      </c>
      <c r="BY13" s="2">
        <v>71498</v>
      </c>
      <c r="BZ13" s="2">
        <v>71631</v>
      </c>
      <c r="CA13" s="2">
        <v>71753</v>
      </c>
      <c r="CB13" s="2">
        <v>71887</v>
      </c>
      <c r="CC13" s="2">
        <v>72018</v>
      </c>
    </row>
    <row r="14" spans="1:82" x14ac:dyDescent="0.25">
      <c r="A14" s="2" t="str">
        <f>"Externe emigratie"</f>
        <v>Externe emigratie</v>
      </c>
      <c r="B14" s="2">
        <v>24262</v>
      </c>
      <c r="C14" s="2">
        <v>22379</v>
      </c>
      <c r="D14" s="2">
        <v>24302</v>
      </c>
      <c r="E14" s="2">
        <v>26230</v>
      </c>
      <c r="F14" s="2">
        <v>25482</v>
      </c>
      <c r="G14" s="2">
        <v>25846</v>
      </c>
      <c r="H14" s="2">
        <v>28709</v>
      </c>
      <c r="I14" s="2">
        <v>28300</v>
      </c>
      <c r="J14" s="2">
        <v>30078</v>
      </c>
      <c r="K14" s="2">
        <v>30781</v>
      </c>
      <c r="L14" s="2">
        <v>31634</v>
      </c>
      <c r="M14" s="2">
        <v>30982</v>
      </c>
      <c r="N14" s="2">
        <v>34171</v>
      </c>
      <c r="O14" s="2">
        <v>33693</v>
      </c>
      <c r="P14" s="2">
        <v>34111</v>
      </c>
      <c r="Q14" s="2">
        <v>36250</v>
      </c>
      <c r="R14" s="2">
        <v>39397</v>
      </c>
      <c r="S14" s="2">
        <v>40927</v>
      </c>
      <c r="T14" s="2">
        <v>43251</v>
      </c>
      <c r="U14" s="2">
        <v>35187</v>
      </c>
      <c r="V14" s="2">
        <v>42591</v>
      </c>
      <c r="W14" s="2">
        <v>46202</v>
      </c>
      <c r="X14" s="2">
        <v>45961</v>
      </c>
      <c r="Y14" s="2">
        <v>47496</v>
      </c>
      <c r="Z14" s="2">
        <v>46367</v>
      </c>
      <c r="AA14" s="2">
        <v>49334</v>
      </c>
      <c r="AB14" s="2">
        <v>49779</v>
      </c>
      <c r="AC14" s="2">
        <v>51745</v>
      </c>
      <c r="AD14" s="2">
        <v>53611</v>
      </c>
      <c r="AE14" s="2">
        <v>55430</v>
      </c>
      <c r="AF14" s="2">
        <v>57230</v>
      </c>
      <c r="AG14" s="2">
        <v>58806</v>
      </c>
      <c r="AH14" s="2">
        <v>60207</v>
      </c>
      <c r="AI14" s="2">
        <v>61368</v>
      </c>
      <c r="AJ14" s="2">
        <v>62403</v>
      </c>
      <c r="AK14" s="2">
        <v>63314</v>
      </c>
      <c r="AL14" s="2">
        <v>62785</v>
      </c>
      <c r="AM14" s="2">
        <v>62328</v>
      </c>
      <c r="AN14" s="2">
        <v>61891</v>
      </c>
      <c r="AO14" s="2">
        <v>61478</v>
      </c>
      <c r="AP14" s="2">
        <v>61152</v>
      </c>
      <c r="AQ14" s="2">
        <v>60856</v>
      </c>
      <c r="AR14" s="2">
        <v>60616</v>
      </c>
      <c r="AS14" s="2">
        <v>60380</v>
      </c>
      <c r="AT14" s="2">
        <v>60145</v>
      </c>
      <c r="AU14" s="2">
        <v>60376</v>
      </c>
      <c r="AV14" s="2">
        <v>60580</v>
      </c>
      <c r="AW14" s="2">
        <v>60778</v>
      </c>
      <c r="AX14" s="2">
        <v>60954</v>
      </c>
      <c r="AY14" s="2">
        <v>61134</v>
      </c>
      <c r="AZ14" s="2">
        <v>61314</v>
      </c>
      <c r="BA14" s="2">
        <v>61487</v>
      </c>
      <c r="BB14" s="2">
        <v>61657</v>
      </c>
      <c r="BC14" s="2">
        <v>61841</v>
      </c>
      <c r="BD14" s="2">
        <v>62028</v>
      </c>
      <c r="BE14" s="2">
        <v>62213</v>
      </c>
      <c r="BF14" s="2">
        <v>62409</v>
      </c>
      <c r="BG14" s="2">
        <v>62606</v>
      </c>
      <c r="BH14" s="2">
        <v>62801</v>
      </c>
      <c r="BI14" s="2">
        <v>63003</v>
      </c>
      <c r="BJ14" s="2">
        <v>63220</v>
      </c>
      <c r="BK14" s="2">
        <v>63422</v>
      </c>
      <c r="BL14" s="2">
        <v>63635</v>
      </c>
      <c r="BM14" s="2">
        <v>63837</v>
      </c>
      <c r="BN14" s="2">
        <v>64052</v>
      </c>
      <c r="BO14" s="2">
        <v>64256</v>
      </c>
      <c r="BP14" s="2">
        <v>64463</v>
      </c>
      <c r="BQ14" s="2">
        <v>64672</v>
      </c>
      <c r="BR14" s="2">
        <v>64866</v>
      </c>
      <c r="BS14" s="2">
        <v>65061</v>
      </c>
      <c r="BT14" s="2">
        <v>65246</v>
      </c>
      <c r="BU14" s="2">
        <v>65445</v>
      </c>
      <c r="BV14" s="2">
        <v>65626</v>
      </c>
      <c r="BW14" s="2">
        <v>65797</v>
      </c>
      <c r="BX14" s="2">
        <v>65971</v>
      </c>
      <c r="BY14" s="2">
        <v>66136</v>
      </c>
      <c r="BZ14" s="2">
        <v>66300</v>
      </c>
      <c r="CA14" s="2">
        <v>66463</v>
      </c>
      <c r="CB14" s="2">
        <v>66617</v>
      </c>
      <c r="CC14" s="2">
        <v>66776</v>
      </c>
    </row>
    <row r="15" spans="1:82" x14ac:dyDescent="0.25">
      <c r="A15" s="2" t="str">
        <f>"Toename van de bevolking"</f>
        <v>Toename van de bevolking</v>
      </c>
      <c r="B15" s="2">
        <v>27123</v>
      </c>
      <c r="C15" s="2">
        <v>29627</v>
      </c>
      <c r="D15" s="2">
        <v>22331</v>
      </c>
      <c r="E15" s="2">
        <v>19077</v>
      </c>
      <c r="F15" s="2">
        <v>17615</v>
      </c>
      <c r="G15" s="2">
        <v>17475</v>
      </c>
      <c r="H15" s="2">
        <v>12865</v>
      </c>
      <c r="I15" s="2">
        <v>12935</v>
      </c>
      <c r="J15" s="2">
        <v>11882</v>
      </c>
      <c r="K15" s="2">
        <v>12426</v>
      </c>
      <c r="L15" s="2">
        <v>20531</v>
      </c>
      <c r="M15" s="2">
        <v>22196</v>
      </c>
      <c r="N15" s="2">
        <v>19357</v>
      </c>
      <c r="O15" s="2">
        <v>26279</v>
      </c>
      <c r="P15" s="2">
        <v>33913</v>
      </c>
      <c r="Q15" s="2">
        <v>37399</v>
      </c>
      <c r="R15" s="2">
        <v>42860</v>
      </c>
      <c r="S15" s="2">
        <v>47313</v>
      </c>
      <c r="T15" s="2">
        <v>42636</v>
      </c>
      <c r="U15" s="2">
        <v>52477</v>
      </c>
      <c r="V15" s="2">
        <v>44735</v>
      </c>
      <c r="W15" s="2">
        <v>31080</v>
      </c>
      <c r="X15" s="2">
        <v>29056</v>
      </c>
      <c r="Y15" s="2">
        <v>33857</v>
      </c>
      <c r="Z15" s="2">
        <v>33691</v>
      </c>
      <c r="AA15" s="2">
        <v>38901</v>
      </c>
      <c r="AB15" s="2">
        <v>37323</v>
      </c>
      <c r="AC15" s="2">
        <v>32847</v>
      </c>
      <c r="AD15" s="2">
        <v>33144</v>
      </c>
      <c r="AE15" s="2">
        <v>33607</v>
      </c>
      <c r="AF15" s="2">
        <v>31561</v>
      </c>
      <c r="AG15" s="2">
        <v>29668</v>
      </c>
      <c r="AH15" s="2">
        <v>27841</v>
      </c>
      <c r="AI15" s="2">
        <v>26178</v>
      </c>
      <c r="AJ15" s="2">
        <v>24639</v>
      </c>
      <c r="AK15" s="2">
        <v>23356</v>
      </c>
      <c r="AL15" s="2">
        <v>23558</v>
      </c>
      <c r="AM15" s="2">
        <v>23827</v>
      </c>
      <c r="AN15" s="2">
        <v>24278</v>
      </c>
      <c r="AO15" s="2">
        <v>24831</v>
      </c>
      <c r="AP15" s="2">
        <v>25011</v>
      </c>
      <c r="AQ15" s="2">
        <v>25235</v>
      </c>
      <c r="AR15" s="2">
        <v>25478</v>
      </c>
      <c r="AS15" s="2">
        <v>25776</v>
      </c>
      <c r="AT15" s="2">
        <v>26013</v>
      </c>
      <c r="AU15" s="2">
        <v>25736</v>
      </c>
      <c r="AV15" s="2">
        <v>25396</v>
      </c>
      <c r="AW15" s="2">
        <v>24898</v>
      </c>
      <c r="AX15" s="2">
        <v>24352</v>
      </c>
      <c r="AY15" s="2">
        <v>23649</v>
      </c>
      <c r="AZ15" s="2">
        <v>22893</v>
      </c>
      <c r="BA15" s="2">
        <v>22046</v>
      </c>
      <c r="BB15" s="2">
        <v>21183</v>
      </c>
      <c r="BC15" s="2">
        <v>20303</v>
      </c>
      <c r="BD15" s="2">
        <v>19470</v>
      </c>
      <c r="BE15" s="2">
        <v>18722</v>
      </c>
      <c r="BF15" s="2">
        <v>18054</v>
      </c>
      <c r="BG15" s="2">
        <v>17481</v>
      </c>
      <c r="BH15" s="2">
        <v>17070</v>
      </c>
      <c r="BI15" s="2">
        <v>16771</v>
      </c>
      <c r="BJ15" s="2">
        <v>16599</v>
      </c>
      <c r="BK15" s="2">
        <v>16552</v>
      </c>
      <c r="BL15" s="2">
        <v>16653</v>
      </c>
      <c r="BM15" s="2">
        <v>16918</v>
      </c>
      <c r="BN15" s="2">
        <v>17299</v>
      </c>
      <c r="BO15" s="2">
        <v>17794</v>
      </c>
      <c r="BP15" s="2">
        <v>18433</v>
      </c>
      <c r="BQ15" s="2">
        <v>19189</v>
      </c>
      <c r="BR15" s="2">
        <v>20053</v>
      </c>
      <c r="BS15" s="2">
        <v>20976</v>
      </c>
      <c r="BT15" s="2">
        <v>21949</v>
      </c>
      <c r="BU15" s="2">
        <v>22905</v>
      </c>
      <c r="BV15" s="2">
        <v>23867</v>
      </c>
      <c r="BW15" s="2">
        <v>24782</v>
      </c>
      <c r="BX15" s="2">
        <v>25656</v>
      </c>
      <c r="BY15" s="2">
        <v>26425</v>
      </c>
      <c r="BZ15" s="2">
        <v>27103</v>
      </c>
      <c r="CA15" s="2">
        <v>27655</v>
      </c>
      <c r="CB15" s="2">
        <v>28089</v>
      </c>
      <c r="CC15" s="2">
        <v>28405</v>
      </c>
    </row>
    <row r="16" spans="1:82" x14ac:dyDescent="0.25">
      <c r="A16" s="2" t="str">
        <f>"Statistische aanpassing"</f>
        <v>Statistische aanpassing</v>
      </c>
      <c r="B16" s="2">
        <v>-122</v>
      </c>
      <c r="C16" s="2">
        <v>144</v>
      </c>
      <c r="D16" s="2">
        <v>63</v>
      </c>
      <c r="E16" s="2">
        <v>7</v>
      </c>
      <c r="F16" s="2">
        <v>-3364</v>
      </c>
      <c r="G16" s="2">
        <v>992</v>
      </c>
      <c r="H16" s="2">
        <v>693</v>
      </c>
      <c r="I16" s="2">
        <v>1521</v>
      </c>
      <c r="J16" s="2">
        <v>1531</v>
      </c>
      <c r="K16" s="2">
        <v>-125</v>
      </c>
      <c r="L16" s="2">
        <v>-302</v>
      </c>
      <c r="M16" s="2">
        <v>576</v>
      </c>
      <c r="N16" s="2">
        <v>1114</v>
      </c>
      <c r="O16" s="2">
        <v>858</v>
      </c>
      <c r="P16" s="2">
        <v>1526</v>
      </c>
      <c r="Q16" s="2">
        <v>1441</v>
      </c>
      <c r="R16" s="2">
        <v>1300</v>
      </c>
      <c r="S16" s="2">
        <v>-36</v>
      </c>
      <c r="T16" s="2">
        <v>470</v>
      </c>
      <c r="U16" s="2">
        <v>2178</v>
      </c>
      <c r="V16" s="2">
        <v>-608</v>
      </c>
      <c r="W16" s="2">
        <v>14</v>
      </c>
      <c r="X16" s="2">
        <v>-210</v>
      </c>
      <c r="Y16" s="2">
        <v>-435</v>
      </c>
      <c r="Z16" s="2">
        <v>-14</v>
      </c>
      <c r="AA16" s="2">
        <v>-694</v>
      </c>
      <c r="AB16" s="2">
        <v>-367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</row>
    <row r="17" spans="1:82" ht="15.75" thickBot="1" x14ac:dyDescent="0.3">
      <c r="A17" s="3" t="str">
        <f>"Bevolking op 31/12"</f>
        <v>Bevolking op 31/12</v>
      </c>
      <c r="B17" s="3">
        <v>5794857</v>
      </c>
      <c r="C17" s="3">
        <v>5824628</v>
      </c>
      <c r="D17" s="3">
        <v>5847022</v>
      </c>
      <c r="E17" s="3">
        <v>5866106</v>
      </c>
      <c r="F17" s="3">
        <v>5880357</v>
      </c>
      <c r="G17" s="3">
        <v>5898824</v>
      </c>
      <c r="H17" s="3">
        <v>5912382</v>
      </c>
      <c r="I17" s="3">
        <v>5926838</v>
      </c>
      <c r="J17" s="3">
        <v>5940251</v>
      </c>
      <c r="K17" s="3">
        <v>5952552</v>
      </c>
      <c r="L17" s="3">
        <v>5972781</v>
      </c>
      <c r="M17" s="3">
        <v>5995553</v>
      </c>
      <c r="N17" s="3">
        <v>6016024</v>
      </c>
      <c r="O17" s="3">
        <v>6043161</v>
      </c>
      <c r="P17" s="3">
        <v>6078600</v>
      </c>
      <c r="Q17" s="3">
        <v>6117440</v>
      </c>
      <c r="R17" s="3">
        <v>6161600</v>
      </c>
      <c r="S17" s="3">
        <v>6208877</v>
      </c>
      <c r="T17" s="3">
        <v>6251983</v>
      </c>
      <c r="U17" s="3">
        <v>6306638</v>
      </c>
      <c r="V17" s="3">
        <v>6350765</v>
      </c>
      <c r="W17" s="3">
        <v>6381859</v>
      </c>
      <c r="X17" s="3">
        <v>6410705</v>
      </c>
      <c r="Y17" s="3">
        <v>6444127</v>
      </c>
      <c r="Z17" s="3">
        <v>6477804</v>
      </c>
      <c r="AA17" s="3">
        <v>6516011</v>
      </c>
      <c r="AB17" s="3">
        <v>6552967</v>
      </c>
      <c r="AC17" s="3">
        <v>6585814</v>
      </c>
      <c r="AD17" s="3">
        <v>6618958</v>
      </c>
      <c r="AE17" s="3">
        <v>6652565</v>
      </c>
      <c r="AF17" s="3">
        <v>6684126</v>
      </c>
      <c r="AG17" s="3">
        <v>6713794</v>
      </c>
      <c r="AH17" s="3">
        <v>6741635</v>
      </c>
      <c r="AI17" s="3">
        <v>6767813</v>
      </c>
      <c r="AJ17" s="3">
        <v>6792452</v>
      </c>
      <c r="AK17" s="3">
        <v>6815808</v>
      </c>
      <c r="AL17" s="3">
        <v>6839366</v>
      </c>
      <c r="AM17" s="3">
        <v>6863193</v>
      </c>
      <c r="AN17" s="3">
        <v>6887471</v>
      </c>
      <c r="AO17" s="3">
        <v>6912302</v>
      </c>
      <c r="AP17" s="3">
        <v>6937313</v>
      </c>
      <c r="AQ17" s="3">
        <v>6962548</v>
      </c>
      <c r="AR17" s="3">
        <v>6988026</v>
      </c>
      <c r="AS17" s="3">
        <v>7013802</v>
      </c>
      <c r="AT17" s="3">
        <v>7039815</v>
      </c>
      <c r="AU17" s="3">
        <v>7065551</v>
      </c>
      <c r="AV17" s="3">
        <v>7090947</v>
      </c>
      <c r="AW17" s="3">
        <v>7115845</v>
      </c>
      <c r="AX17" s="3">
        <v>7140197</v>
      </c>
      <c r="AY17" s="3">
        <v>7163846</v>
      </c>
      <c r="AZ17" s="3">
        <v>7186739</v>
      </c>
      <c r="BA17" s="3">
        <v>7208785</v>
      </c>
      <c r="BB17" s="3">
        <v>7229968</v>
      </c>
      <c r="BC17" s="3">
        <v>7250271</v>
      </c>
      <c r="BD17" s="3">
        <v>7269741</v>
      </c>
      <c r="BE17" s="3">
        <v>7288463</v>
      </c>
      <c r="BF17" s="3">
        <v>7306517</v>
      </c>
      <c r="BG17" s="3">
        <v>7323998</v>
      </c>
      <c r="BH17" s="3">
        <v>7341068</v>
      </c>
      <c r="BI17" s="3">
        <v>7357839</v>
      </c>
      <c r="BJ17" s="3">
        <v>7374438</v>
      </c>
      <c r="BK17" s="3">
        <v>7390990</v>
      </c>
      <c r="BL17" s="3">
        <v>7407643</v>
      </c>
      <c r="BM17" s="3">
        <v>7424561</v>
      </c>
      <c r="BN17" s="3">
        <v>7441860</v>
      </c>
      <c r="BO17" s="3">
        <v>7459654</v>
      </c>
      <c r="BP17" s="3">
        <v>7478087</v>
      </c>
      <c r="BQ17" s="3">
        <v>7497276</v>
      </c>
      <c r="BR17" s="3">
        <v>7517329</v>
      </c>
      <c r="BS17" s="3">
        <v>7538305</v>
      </c>
      <c r="BT17" s="3">
        <v>7560254</v>
      </c>
      <c r="BU17" s="3">
        <v>7583159</v>
      </c>
      <c r="BV17" s="3">
        <v>7607026</v>
      </c>
      <c r="BW17" s="3">
        <v>7631808</v>
      </c>
      <c r="BX17" s="3">
        <v>7657464</v>
      </c>
      <c r="BY17" s="3">
        <v>7683889</v>
      </c>
      <c r="BZ17" s="3">
        <v>7710992</v>
      </c>
      <c r="CA17" s="3">
        <v>7738647</v>
      </c>
      <c r="CB17" s="3">
        <v>7766736</v>
      </c>
      <c r="CC17" s="3">
        <v>7795141</v>
      </c>
    </row>
    <row r="18" spans="1:82" x14ac:dyDescent="0.25">
      <c r="A18" t="s">
        <v>3</v>
      </c>
    </row>
    <row r="20" spans="1:82" x14ac:dyDescent="0.25">
      <c r="A20" s="1" t="s">
        <v>7</v>
      </c>
    </row>
    <row r="21" spans="1:82" x14ac:dyDescent="0.25">
      <c r="A21" t="s">
        <v>1</v>
      </c>
    </row>
    <row r="22" spans="1:82" ht="15.75" thickBot="1" x14ac:dyDescent="0.3">
      <c r="A22" t="s">
        <v>2</v>
      </c>
    </row>
    <row r="23" spans="1:82" x14ac:dyDescent="0.25">
      <c r="A23" s="4"/>
      <c r="B23" s="5" t="str">
        <f>"1991"</f>
        <v>1991</v>
      </c>
      <c r="C23" s="5" t="str">
        <f>"1992"</f>
        <v>1992</v>
      </c>
      <c r="D23" s="5" t="str">
        <f>"1993"</f>
        <v>1993</v>
      </c>
      <c r="E23" s="5" t="str">
        <f>"1994"</f>
        <v>1994</v>
      </c>
      <c r="F23" s="5" t="str">
        <f>"1995"</f>
        <v>1995</v>
      </c>
      <c r="G23" s="5" t="str">
        <f>"1996"</f>
        <v>1996</v>
      </c>
      <c r="H23" s="5" t="str">
        <f>"1997"</f>
        <v>1997</v>
      </c>
      <c r="I23" s="5" t="str">
        <f>"1998"</f>
        <v>1998</v>
      </c>
      <c r="J23" s="5" t="str">
        <f>"1999"</f>
        <v>1999</v>
      </c>
      <c r="K23" s="5" t="str">
        <f>"2000"</f>
        <v>2000</v>
      </c>
      <c r="L23" s="5" t="str">
        <f>"2001"</f>
        <v>2001</v>
      </c>
      <c r="M23" s="5" t="str">
        <f>"2002"</f>
        <v>2002</v>
      </c>
      <c r="N23" s="5" t="str">
        <f>"2003"</f>
        <v>2003</v>
      </c>
      <c r="O23" s="5" t="str">
        <f>"2004"</f>
        <v>2004</v>
      </c>
      <c r="P23" s="5" t="str">
        <f>"2005"</f>
        <v>2005</v>
      </c>
      <c r="Q23" s="5" t="str">
        <f>"2006"</f>
        <v>2006</v>
      </c>
      <c r="R23" s="5" t="str">
        <f>"2007"</f>
        <v>2007</v>
      </c>
      <c r="S23" s="5" t="str">
        <f>"2008"</f>
        <v>2008</v>
      </c>
      <c r="T23" s="5" t="str">
        <f>"2009"</f>
        <v>2009</v>
      </c>
      <c r="U23" s="5" t="str">
        <f>"2010"</f>
        <v>2010</v>
      </c>
      <c r="V23" s="5" t="str">
        <f>"2011"</f>
        <v>2011</v>
      </c>
      <c r="W23" s="5" t="str">
        <f>"2012"</f>
        <v>2012</v>
      </c>
      <c r="X23" s="5" t="str">
        <f>"2013"</f>
        <v>2013</v>
      </c>
      <c r="Y23" s="5" t="str">
        <f>"2014"</f>
        <v>2014</v>
      </c>
      <c r="Z23" s="5" t="str">
        <f>"2015"</f>
        <v>2015</v>
      </c>
      <c r="AA23" s="5" t="str">
        <f>"2016"</f>
        <v>2016</v>
      </c>
      <c r="AB23" s="5" t="str">
        <f>"2017"</f>
        <v>2017</v>
      </c>
      <c r="AC23" s="5" t="str">
        <f>"2018"</f>
        <v>2018</v>
      </c>
      <c r="AD23" s="5" t="str">
        <f>"2019"</f>
        <v>2019</v>
      </c>
      <c r="AE23" s="5" t="str">
        <f>"2020"</f>
        <v>2020</v>
      </c>
      <c r="AF23" s="5" t="str">
        <f>"2021"</f>
        <v>2021</v>
      </c>
      <c r="AG23" s="5" t="str">
        <f>"2022"</f>
        <v>2022</v>
      </c>
      <c r="AH23" s="5" t="str">
        <f>"2023"</f>
        <v>2023</v>
      </c>
      <c r="AI23" s="5" t="str">
        <f>"2024"</f>
        <v>2024</v>
      </c>
      <c r="AJ23" s="5" t="str">
        <f>"2025"</f>
        <v>2025</v>
      </c>
      <c r="AK23" s="5" t="str">
        <f>"2026"</f>
        <v>2026</v>
      </c>
      <c r="AL23" s="5" t="str">
        <f>"2027"</f>
        <v>2027</v>
      </c>
      <c r="AM23" s="5" t="str">
        <f>"2028"</f>
        <v>2028</v>
      </c>
      <c r="AN23" s="5" t="str">
        <f>"2029"</f>
        <v>2029</v>
      </c>
      <c r="AO23" s="5" t="str">
        <f>"2030"</f>
        <v>2030</v>
      </c>
      <c r="AP23" s="5" t="str">
        <f>"2031"</f>
        <v>2031</v>
      </c>
      <c r="AQ23" s="5" t="str">
        <f>"2032"</f>
        <v>2032</v>
      </c>
      <c r="AR23" s="5" t="str">
        <f>"2033"</f>
        <v>2033</v>
      </c>
      <c r="AS23" s="5" t="str">
        <f>"2034"</f>
        <v>2034</v>
      </c>
      <c r="AT23" s="5" t="str">
        <f>"2035"</f>
        <v>2035</v>
      </c>
      <c r="AU23" s="5" t="str">
        <f>"2036"</f>
        <v>2036</v>
      </c>
      <c r="AV23" s="5" t="str">
        <f>"2037"</f>
        <v>2037</v>
      </c>
      <c r="AW23" s="5" t="str">
        <f>"2038"</f>
        <v>2038</v>
      </c>
      <c r="AX23" s="5" t="str">
        <f>"2039"</f>
        <v>2039</v>
      </c>
      <c r="AY23" s="5" t="str">
        <f>"2040"</f>
        <v>2040</v>
      </c>
      <c r="AZ23" s="5" t="str">
        <f>"2041"</f>
        <v>2041</v>
      </c>
      <c r="BA23" s="5" t="str">
        <f>"2042"</f>
        <v>2042</v>
      </c>
      <c r="BB23" s="5" t="str">
        <f>"2043"</f>
        <v>2043</v>
      </c>
      <c r="BC23" s="5" t="str">
        <f>"2044"</f>
        <v>2044</v>
      </c>
      <c r="BD23" s="5" t="str">
        <f>"2045"</f>
        <v>2045</v>
      </c>
      <c r="BE23" s="5" t="str">
        <f>"2046"</f>
        <v>2046</v>
      </c>
      <c r="BF23" s="5" t="str">
        <f>"2047"</f>
        <v>2047</v>
      </c>
      <c r="BG23" s="5" t="str">
        <f>"2048"</f>
        <v>2048</v>
      </c>
      <c r="BH23" s="5" t="str">
        <f>"2049"</f>
        <v>2049</v>
      </c>
      <c r="BI23" s="5" t="str">
        <f>"2050"</f>
        <v>2050</v>
      </c>
      <c r="BJ23" s="5" t="str">
        <f>"2051"</f>
        <v>2051</v>
      </c>
      <c r="BK23" s="5" t="str">
        <f>"2052"</f>
        <v>2052</v>
      </c>
      <c r="BL23" s="5" t="str">
        <f>"2053"</f>
        <v>2053</v>
      </c>
      <c r="BM23" s="5" t="str">
        <f>"2054"</f>
        <v>2054</v>
      </c>
      <c r="BN23" s="5" t="str">
        <f>"2055"</f>
        <v>2055</v>
      </c>
      <c r="BO23" s="5" t="str">
        <f>"2056"</f>
        <v>2056</v>
      </c>
      <c r="BP23" s="5" t="str">
        <f>"2057"</f>
        <v>2057</v>
      </c>
      <c r="BQ23" s="5" t="str">
        <f>"2058"</f>
        <v>2058</v>
      </c>
      <c r="BR23" s="5" t="str">
        <f>"2059"</f>
        <v>2059</v>
      </c>
      <c r="BS23" s="5" t="str">
        <f>"2060"</f>
        <v>2060</v>
      </c>
      <c r="BT23" s="5" t="str">
        <f>"2061"</f>
        <v>2061</v>
      </c>
      <c r="BU23" s="5" t="str">
        <f>"2062"</f>
        <v>2062</v>
      </c>
      <c r="BV23" s="5" t="str">
        <f>"2063"</f>
        <v>2063</v>
      </c>
      <c r="BW23" s="5" t="str">
        <f>"2064"</f>
        <v>2064</v>
      </c>
      <c r="BX23" s="5" t="str">
        <f>"2065"</f>
        <v>2065</v>
      </c>
      <c r="BY23" s="5" t="str">
        <f>"2066"</f>
        <v>2066</v>
      </c>
      <c r="BZ23" s="5" t="str">
        <f>"2067"</f>
        <v>2067</v>
      </c>
      <c r="CA23" s="5" t="str">
        <f>"2068"</f>
        <v>2068</v>
      </c>
      <c r="CB23" s="5" t="str">
        <f>"2069"</f>
        <v>2069</v>
      </c>
      <c r="CC23" s="5" t="str">
        <f>"2070"</f>
        <v>2070</v>
      </c>
      <c r="CD23" s="1"/>
    </row>
    <row r="24" spans="1:82" x14ac:dyDescent="0.25">
      <c r="A24" s="2" t="str">
        <f>"Bevolking op 01/01"</f>
        <v>Bevolking op 01/01</v>
      </c>
      <c r="B24" s="2">
        <v>2848630</v>
      </c>
      <c r="C24" s="2">
        <v>2862226</v>
      </c>
      <c r="D24" s="2">
        <v>2877026</v>
      </c>
      <c r="E24" s="2">
        <v>2888032</v>
      </c>
      <c r="F24" s="2">
        <v>2896623</v>
      </c>
      <c r="G24" s="2">
        <v>2902128</v>
      </c>
      <c r="H24" s="2">
        <v>2910715</v>
      </c>
      <c r="I24" s="2">
        <v>2916640</v>
      </c>
      <c r="J24" s="2">
        <v>2923551</v>
      </c>
      <c r="K24" s="2">
        <v>2929510</v>
      </c>
      <c r="L24" s="2">
        <v>2934940</v>
      </c>
      <c r="M24" s="2">
        <v>2945066</v>
      </c>
      <c r="N24" s="2">
        <v>2956558</v>
      </c>
      <c r="O24" s="2">
        <v>2966640</v>
      </c>
      <c r="P24" s="2">
        <v>2979825</v>
      </c>
      <c r="Q24" s="2">
        <v>2997496</v>
      </c>
      <c r="R24" s="2">
        <v>3017063</v>
      </c>
      <c r="S24" s="2">
        <v>3039956</v>
      </c>
      <c r="T24" s="2">
        <v>3064169</v>
      </c>
      <c r="U24" s="2">
        <v>3085334</v>
      </c>
      <c r="V24" s="2">
        <v>3113369</v>
      </c>
      <c r="W24" s="2">
        <v>3135552</v>
      </c>
      <c r="X24" s="2">
        <v>3151466</v>
      </c>
      <c r="Y24" s="2">
        <v>3165719</v>
      </c>
      <c r="Z24" s="2">
        <v>3182692</v>
      </c>
      <c r="AA24" s="2">
        <v>3200837</v>
      </c>
      <c r="AB24" s="2">
        <v>3221295</v>
      </c>
      <c r="AC24" s="2">
        <v>3241106</v>
      </c>
      <c r="AD24" s="2">
        <v>3258603</v>
      </c>
      <c r="AE24" s="2">
        <v>3276184</v>
      </c>
      <c r="AF24" s="2">
        <v>3293918</v>
      </c>
      <c r="AG24" s="2">
        <v>3310504</v>
      </c>
      <c r="AH24" s="2">
        <v>3325992</v>
      </c>
      <c r="AI24" s="2">
        <v>3340416</v>
      </c>
      <c r="AJ24" s="2">
        <v>3353910</v>
      </c>
      <c r="AK24" s="2">
        <v>3366516</v>
      </c>
      <c r="AL24" s="2">
        <v>3378405</v>
      </c>
      <c r="AM24" s="2">
        <v>3390388</v>
      </c>
      <c r="AN24" s="2">
        <v>3402494</v>
      </c>
      <c r="AO24" s="2">
        <v>3414819</v>
      </c>
      <c r="AP24" s="2">
        <v>3427404</v>
      </c>
      <c r="AQ24" s="2">
        <v>3440091</v>
      </c>
      <c r="AR24" s="2">
        <v>3452893</v>
      </c>
      <c r="AS24" s="2">
        <v>3465830</v>
      </c>
      <c r="AT24" s="2">
        <v>3478921</v>
      </c>
      <c r="AU24" s="2">
        <v>3492150</v>
      </c>
      <c r="AV24" s="2">
        <v>3505225</v>
      </c>
      <c r="AW24" s="2">
        <v>3518134</v>
      </c>
      <c r="AX24" s="2">
        <v>3530809</v>
      </c>
      <c r="AY24" s="2">
        <v>3543238</v>
      </c>
      <c r="AZ24" s="2">
        <v>3555346</v>
      </c>
      <c r="BA24" s="2">
        <v>3567133</v>
      </c>
      <c r="BB24" s="2">
        <v>3578533</v>
      </c>
      <c r="BC24" s="2">
        <v>3589573</v>
      </c>
      <c r="BD24" s="2">
        <v>3600215</v>
      </c>
      <c r="BE24" s="2">
        <v>3610498</v>
      </c>
      <c r="BF24" s="2">
        <v>3620450</v>
      </c>
      <c r="BG24" s="2">
        <v>3630113</v>
      </c>
      <c r="BH24" s="2">
        <v>3639543</v>
      </c>
      <c r="BI24" s="2">
        <v>3648809</v>
      </c>
      <c r="BJ24" s="2">
        <v>3657984</v>
      </c>
      <c r="BK24" s="2">
        <v>3667118</v>
      </c>
      <c r="BL24" s="2">
        <v>3676288</v>
      </c>
      <c r="BM24" s="2">
        <v>3685552</v>
      </c>
      <c r="BN24" s="2">
        <v>3694987</v>
      </c>
      <c r="BO24" s="2">
        <v>3704649</v>
      </c>
      <c r="BP24" s="2">
        <v>3714603</v>
      </c>
      <c r="BQ24" s="2">
        <v>3724905</v>
      </c>
      <c r="BR24" s="2">
        <v>3735607</v>
      </c>
      <c r="BS24" s="2">
        <v>3746774</v>
      </c>
      <c r="BT24" s="2">
        <v>3758428</v>
      </c>
      <c r="BU24" s="2">
        <v>3770578</v>
      </c>
      <c r="BV24" s="2">
        <v>3783209</v>
      </c>
      <c r="BW24" s="2">
        <v>3796313</v>
      </c>
      <c r="BX24" s="2">
        <v>3809858</v>
      </c>
      <c r="BY24" s="2">
        <v>3823818</v>
      </c>
      <c r="BZ24" s="2">
        <v>3838156</v>
      </c>
      <c r="CA24" s="2">
        <v>3852813</v>
      </c>
      <c r="CB24" s="2">
        <v>3867729</v>
      </c>
      <c r="CC24" s="2">
        <v>3882845</v>
      </c>
    </row>
    <row r="25" spans="1:82" x14ac:dyDescent="0.25">
      <c r="A25" s="2" t="str">
        <f>"Natuurlijk saldo"</f>
        <v>Natuurlijk saldo</v>
      </c>
      <c r="B25" s="2">
        <v>7603</v>
      </c>
      <c r="C25" s="2">
        <v>6933</v>
      </c>
      <c r="D25" s="2">
        <v>4957</v>
      </c>
      <c r="E25" s="2">
        <v>4701</v>
      </c>
      <c r="F25" s="2">
        <v>3767</v>
      </c>
      <c r="G25" s="2">
        <v>3724</v>
      </c>
      <c r="H25" s="2">
        <v>4073</v>
      </c>
      <c r="I25" s="2">
        <v>3393</v>
      </c>
      <c r="J25" s="2">
        <v>2341</v>
      </c>
      <c r="K25" s="2">
        <v>2331</v>
      </c>
      <c r="L25" s="2">
        <v>2302</v>
      </c>
      <c r="M25" s="2">
        <v>1449</v>
      </c>
      <c r="N25" s="2">
        <v>1243</v>
      </c>
      <c r="O25" s="2">
        <v>3707</v>
      </c>
      <c r="P25" s="2">
        <v>4231</v>
      </c>
      <c r="Q25" s="2">
        <v>5110</v>
      </c>
      <c r="R25" s="2">
        <v>6056</v>
      </c>
      <c r="S25" s="2">
        <v>6672</v>
      </c>
      <c r="T25" s="2">
        <v>5907</v>
      </c>
      <c r="U25" s="2">
        <v>6471</v>
      </c>
      <c r="V25" s="2">
        <v>6115</v>
      </c>
      <c r="W25" s="2">
        <v>4335</v>
      </c>
      <c r="X25" s="2">
        <v>3447</v>
      </c>
      <c r="Y25" s="2">
        <v>4922</v>
      </c>
      <c r="Z25" s="2">
        <v>2868</v>
      </c>
      <c r="AA25" s="2">
        <v>3345</v>
      </c>
      <c r="AB25" s="2">
        <v>1965</v>
      </c>
      <c r="AC25" s="2">
        <v>1709</v>
      </c>
      <c r="AD25" s="2">
        <v>2077</v>
      </c>
      <c r="AE25" s="2">
        <v>2409</v>
      </c>
      <c r="AF25" s="2">
        <v>2703</v>
      </c>
      <c r="AG25" s="2">
        <v>2944</v>
      </c>
      <c r="AH25" s="2">
        <v>3112</v>
      </c>
      <c r="AI25" s="2">
        <v>3263</v>
      </c>
      <c r="AJ25" s="2">
        <v>3406</v>
      </c>
      <c r="AK25" s="2">
        <v>3554</v>
      </c>
      <c r="AL25" s="2">
        <v>3718</v>
      </c>
      <c r="AM25" s="2">
        <v>3927</v>
      </c>
      <c r="AN25" s="2">
        <v>4223</v>
      </c>
      <c r="AO25" s="2">
        <v>4576</v>
      </c>
      <c r="AP25" s="2">
        <v>4474</v>
      </c>
      <c r="AQ25" s="2">
        <v>4408</v>
      </c>
      <c r="AR25" s="2">
        <v>4375</v>
      </c>
      <c r="AS25" s="2">
        <v>4351</v>
      </c>
      <c r="AT25" s="2">
        <v>4303</v>
      </c>
      <c r="AU25" s="2">
        <v>4230</v>
      </c>
      <c r="AV25" s="2">
        <v>4119</v>
      </c>
      <c r="AW25" s="2">
        <v>3939</v>
      </c>
      <c r="AX25" s="2">
        <v>3718</v>
      </c>
      <c r="AY25" s="2">
        <v>3444</v>
      </c>
      <c r="AZ25" s="2">
        <v>3130</v>
      </c>
      <c r="BA25" s="2">
        <v>2786</v>
      </c>
      <c r="BB25" s="2">
        <v>2436</v>
      </c>
      <c r="BC25" s="2">
        <v>2073</v>
      </c>
      <c r="BD25" s="2">
        <v>1736</v>
      </c>
      <c r="BE25" s="2">
        <v>1444</v>
      </c>
      <c r="BF25" s="2">
        <v>1199</v>
      </c>
      <c r="BG25" s="2">
        <v>1009</v>
      </c>
      <c r="BH25" s="2">
        <v>885</v>
      </c>
      <c r="BI25" s="2">
        <v>818</v>
      </c>
      <c r="BJ25" s="2">
        <v>819</v>
      </c>
      <c r="BK25" s="2">
        <v>884</v>
      </c>
      <c r="BL25" s="2">
        <v>1017</v>
      </c>
      <c r="BM25" s="2">
        <v>1211</v>
      </c>
      <c r="BN25" s="2">
        <v>1467</v>
      </c>
      <c r="BO25" s="2">
        <v>1787</v>
      </c>
      <c r="BP25" s="2">
        <v>2172</v>
      </c>
      <c r="BQ25" s="2">
        <v>2598</v>
      </c>
      <c r="BR25" s="2">
        <v>3073</v>
      </c>
      <c r="BS25" s="2">
        <v>3567</v>
      </c>
      <c r="BT25" s="2">
        <v>4077</v>
      </c>
      <c r="BU25" s="2">
        <v>4570</v>
      </c>
      <c r="BV25" s="2">
        <v>5048</v>
      </c>
      <c r="BW25" s="2">
        <v>5501</v>
      </c>
      <c r="BX25" s="2">
        <v>5920</v>
      </c>
      <c r="BY25" s="2">
        <v>6292</v>
      </c>
      <c r="BZ25" s="2">
        <v>6610</v>
      </c>
      <c r="CA25" s="2">
        <v>6862</v>
      </c>
      <c r="CB25" s="2">
        <v>7052</v>
      </c>
      <c r="CC25" s="2">
        <v>7183</v>
      </c>
    </row>
    <row r="26" spans="1:82" x14ac:dyDescent="0.25">
      <c r="A26" s="2" t="str">
        <f>"Geboorten"</f>
        <v>Geboorten</v>
      </c>
      <c r="B26" s="2">
        <v>36406</v>
      </c>
      <c r="C26" s="2">
        <v>36020</v>
      </c>
      <c r="D26" s="2">
        <v>34813</v>
      </c>
      <c r="E26" s="2">
        <v>33547</v>
      </c>
      <c r="F26" s="2">
        <v>33119</v>
      </c>
      <c r="G26" s="2">
        <v>32898</v>
      </c>
      <c r="H26" s="2">
        <v>32962</v>
      </c>
      <c r="I26" s="2">
        <v>32415</v>
      </c>
      <c r="J26" s="2">
        <v>31510</v>
      </c>
      <c r="K26" s="2">
        <v>31572</v>
      </c>
      <c r="L26" s="2">
        <v>31013</v>
      </c>
      <c r="M26" s="2">
        <v>30683</v>
      </c>
      <c r="N26" s="2">
        <v>30740</v>
      </c>
      <c r="O26" s="2">
        <v>32061</v>
      </c>
      <c r="P26" s="2">
        <v>32900</v>
      </c>
      <c r="Q26" s="2">
        <v>33490</v>
      </c>
      <c r="R26" s="2">
        <v>34464</v>
      </c>
      <c r="S26" s="2">
        <v>35850</v>
      </c>
      <c r="T26" s="2">
        <v>35448</v>
      </c>
      <c r="U26" s="2">
        <v>35789</v>
      </c>
      <c r="V26" s="2">
        <v>35537</v>
      </c>
      <c r="W26" s="2">
        <v>35029</v>
      </c>
      <c r="X26" s="2">
        <v>34531</v>
      </c>
      <c r="Y26" s="2">
        <v>34465</v>
      </c>
      <c r="Z26" s="2">
        <v>33604</v>
      </c>
      <c r="AA26" s="2">
        <v>33793</v>
      </c>
      <c r="AB26" s="2">
        <v>33005</v>
      </c>
      <c r="AC26" s="2">
        <v>33191</v>
      </c>
      <c r="AD26" s="2">
        <v>33681</v>
      </c>
      <c r="AE26" s="2">
        <v>34151</v>
      </c>
      <c r="AF26" s="2">
        <v>34563</v>
      </c>
      <c r="AG26" s="2">
        <v>34915</v>
      </c>
      <c r="AH26" s="2">
        <v>35190</v>
      </c>
      <c r="AI26" s="2">
        <v>35435</v>
      </c>
      <c r="AJ26" s="2">
        <v>35669</v>
      </c>
      <c r="AK26" s="2">
        <v>35917</v>
      </c>
      <c r="AL26" s="2">
        <v>36184</v>
      </c>
      <c r="AM26" s="2">
        <v>36518</v>
      </c>
      <c r="AN26" s="2">
        <v>36952</v>
      </c>
      <c r="AO26" s="2">
        <v>37476</v>
      </c>
      <c r="AP26" s="2">
        <v>37566</v>
      </c>
      <c r="AQ26" s="2">
        <v>37717</v>
      </c>
      <c r="AR26" s="2">
        <v>37926</v>
      </c>
      <c r="AS26" s="2">
        <v>38174</v>
      </c>
      <c r="AT26" s="2">
        <v>38433</v>
      </c>
      <c r="AU26" s="2">
        <v>38687</v>
      </c>
      <c r="AV26" s="2">
        <v>38911</v>
      </c>
      <c r="AW26" s="2">
        <v>39078</v>
      </c>
      <c r="AX26" s="2">
        <v>39200</v>
      </c>
      <c r="AY26" s="2">
        <v>39265</v>
      </c>
      <c r="AZ26" s="2">
        <v>39276</v>
      </c>
      <c r="BA26" s="2">
        <v>39249</v>
      </c>
      <c r="BB26" s="2">
        <v>39208</v>
      </c>
      <c r="BC26" s="2">
        <v>39150</v>
      </c>
      <c r="BD26" s="2">
        <v>39110</v>
      </c>
      <c r="BE26" s="2">
        <v>39098</v>
      </c>
      <c r="BF26" s="2">
        <v>39118</v>
      </c>
      <c r="BG26" s="2">
        <v>39179</v>
      </c>
      <c r="BH26" s="2">
        <v>39275</v>
      </c>
      <c r="BI26" s="2">
        <v>39402</v>
      </c>
      <c r="BJ26" s="2">
        <v>39556</v>
      </c>
      <c r="BK26" s="2">
        <v>39735</v>
      </c>
      <c r="BL26" s="2">
        <v>39935</v>
      </c>
      <c r="BM26" s="2">
        <v>40149</v>
      </c>
      <c r="BN26" s="2">
        <v>40371</v>
      </c>
      <c r="BO26" s="2">
        <v>40608</v>
      </c>
      <c r="BP26" s="2">
        <v>40849</v>
      </c>
      <c r="BQ26" s="2">
        <v>41086</v>
      </c>
      <c r="BR26" s="2">
        <v>41327</v>
      </c>
      <c r="BS26" s="2">
        <v>41560</v>
      </c>
      <c r="BT26" s="2">
        <v>41785</v>
      </c>
      <c r="BU26" s="2">
        <v>41998</v>
      </c>
      <c r="BV26" s="2">
        <v>42195</v>
      </c>
      <c r="BW26" s="2">
        <v>42379</v>
      </c>
      <c r="BX26" s="2">
        <v>42546</v>
      </c>
      <c r="BY26" s="2">
        <v>42695</v>
      </c>
      <c r="BZ26" s="2">
        <v>42826</v>
      </c>
      <c r="CA26" s="2">
        <v>42939</v>
      </c>
      <c r="CB26" s="2">
        <v>43032</v>
      </c>
      <c r="CC26" s="2">
        <v>43108</v>
      </c>
    </row>
    <row r="27" spans="1:82" x14ac:dyDescent="0.25">
      <c r="A27" s="2" t="str">
        <f>"Overlijdens"</f>
        <v>Overlijdens</v>
      </c>
      <c r="B27" s="2">
        <v>28803</v>
      </c>
      <c r="C27" s="2">
        <v>29087</v>
      </c>
      <c r="D27" s="2">
        <v>29856</v>
      </c>
      <c r="E27" s="2">
        <v>28846</v>
      </c>
      <c r="F27" s="2">
        <v>29352</v>
      </c>
      <c r="G27" s="2">
        <v>29174</v>
      </c>
      <c r="H27" s="2">
        <v>28889</v>
      </c>
      <c r="I27" s="2">
        <v>29022</v>
      </c>
      <c r="J27" s="2">
        <v>29169</v>
      </c>
      <c r="K27" s="2">
        <v>29241</v>
      </c>
      <c r="L27" s="2">
        <v>28711</v>
      </c>
      <c r="M27" s="2">
        <v>29234</v>
      </c>
      <c r="N27" s="2">
        <v>29497</v>
      </c>
      <c r="O27" s="2">
        <v>28354</v>
      </c>
      <c r="P27" s="2">
        <v>28669</v>
      </c>
      <c r="Q27" s="2">
        <v>28380</v>
      </c>
      <c r="R27" s="2">
        <v>28408</v>
      </c>
      <c r="S27" s="2">
        <v>29178</v>
      </c>
      <c r="T27" s="2">
        <v>29541</v>
      </c>
      <c r="U27" s="2">
        <v>29318</v>
      </c>
      <c r="V27" s="2">
        <v>29422</v>
      </c>
      <c r="W27" s="2">
        <v>30694</v>
      </c>
      <c r="X27" s="2">
        <v>31084</v>
      </c>
      <c r="Y27" s="2">
        <v>29543</v>
      </c>
      <c r="Z27" s="2">
        <v>30736</v>
      </c>
      <c r="AA27" s="2">
        <v>30448</v>
      </c>
      <c r="AB27" s="2">
        <v>31040</v>
      </c>
      <c r="AC27" s="2">
        <v>31482</v>
      </c>
      <c r="AD27" s="2">
        <v>31604</v>
      </c>
      <c r="AE27" s="2">
        <v>31742</v>
      </c>
      <c r="AF27" s="2">
        <v>31860</v>
      </c>
      <c r="AG27" s="2">
        <v>31971</v>
      </c>
      <c r="AH27" s="2">
        <v>32078</v>
      </c>
      <c r="AI27" s="2">
        <v>32172</v>
      </c>
      <c r="AJ27" s="2">
        <v>32263</v>
      </c>
      <c r="AK27" s="2">
        <v>32363</v>
      </c>
      <c r="AL27" s="2">
        <v>32466</v>
      </c>
      <c r="AM27" s="2">
        <v>32591</v>
      </c>
      <c r="AN27" s="2">
        <v>32729</v>
      </c>
      <c r="AO27" s="2">
        <v>32900</v>
      </c>
      <c r="AP27" s="2">
        <v>33092</v>
      </c>
      <c r="AQ27" s="2">
        <v>33309</v>
      </c>
      <c r="AR27" s="2">
        <v>33551</v>
      </c>
      <c r="AS27" s="2">
        <v>33823</v>
      </c>
      <c r="AT27" s="2">
        <v>34130</v>
      </c>
      <c r="AU27" s="2">
        <v>34457</v>
      </c>
      <c r="AV27" s="2">
        <v>34792</v>
      </c>
      <c r="AW27" s="2">
        <v>35139</v>
      </c>
      <c r="AX27" s="2">
        <v>35482</v>
      </c>
      <c r="AY27" s="2">
        <v>35821</v>
      </c>
      <c r="AZ27" s="2">
        <v>36146</v>
      </c>
      <c r="BA27" s="2">
        <v>36463</v>
      </c>
      <c r="BB27" s="2">
        <v>36772</v>
      </c>
      <c r="BC27" s="2">
        <v>37077</v>
      </c>
      <c r="BD27" s="2">
        <v>37374</v>
      </c>
      <c r="BE27" s="2">
        <v>37654</v>
      </c>
      <c r="BF27" s="2">
        <v>37919</v>
      </c>
      <c r="BG27" s="2">
        <v>38170</v>
      </c>
      <c r="BH27" s="2">
        <v>38390</v>
      </c>
      <c r="BI27" s="2">
        <v>38584</v>
      </c>
      <c r="BJ27" s="2">
        <v>38737</v>
      </c>
      <c r="BK27" s="2">
        <v>38851</v>
      </c>
      <c r="BL27" s="2">
        <v>38918</v>
      </c>
      <c r="BM27" s="2">
        <v>38938</v>
      </c>
      <c r="BN27" s="2">
        <v>38904</v>
      </c>
      <c r="BO27" s="2">
        <v>38821</v>
      </c>
      <c r="BP27" s="2">
        <v>38677</v>
      </c>
      <c r="BQ27" s="2">
        <v>38488</v>
      </c>
      <c r="BR27" s="2">
        <v>38254</v>
      </c>
      <c r="BS27" s="2">
        <v>37993</v>
      </c>
      <c r="BT27" s="2">
        <v>37708</v>
      </c>
      <c r="BU27" s="2">
        <v>37428</v>
      </c>
      <c r="BV27" s="2">
        <v>37147</v>
      </c>
      <c r="BW27" s="2">
        <v>36878</v>
      </c>
      <c r="BX27" s="2">
        <v>36626</v>
      </c>
      <c r="BY27" s="2">
        <v>36403</v>
      </c>
      <c r="BZ27" s="2">
        <v>36216</v>
      </c>
      <c r="CA27" s="2">
        <v>36077</v>
      </c>
      <c r="CB27" s="2">
        <v>35980</v>
      </c>
      <c r="CC27" s="2">
        <v>35925</v>
      </c>
    </row>
    <row r="28" spans="1:82" x14ac:dyDescent="0.25">
      <c r="A28" s="2" t="str">
        <f>"Intern migratiesaldo"</f>
        <v>Intern migratiesaldo</v>
      </c>
      <c r="B28" s="2">
        <v>2650</v>
      </c>
      <c r="C28" s="2">
        <v>2595</v>
      </c>
      <c r="D28" s="2">
        <v>2537</v>
      </c>
      <c r="E28" s="2">
        <v>1972</v>
      </c>
      <c r="F28" s="2">
        <v>1592</v>
      </c>
      <c r="G28" s="2">
        <v>1516</v>
      </c>
      <c r="H28" s="2">
        <v>1306</v>
      </c>
      <c r="I28" s="2">
        <v>1410</v>
      </c>
      <c r="J28" s="2">
        <v>1293</v>
      </c>
      <c r="K28" s="2">
        <v>948</v>
      </c>
      <c r="L28" s="2">
        <v>1325</v>
      </c>
      <c r="M28" s="2">
        <v>1324</v>
      </c>
      <c r="N28" s="2">
        <v>2040</v>
      </c>
      <c r="O28" s="2">
        <v>2424</v>
      </c>
      <c r="P28" s="2">
        <v>2403</v>
      </c>
      <c r="Q28" s="2">
        <v>3132</v>
      </c>
      <c r="R28" s="2">
        <v>3191</v>
      </c>
      <c r="S28" s="2">
        <v>3307</v>
      </c>
      <c r="T28" s="2">
        <v>3076</v>
      </c>
      <c r="U28" s="2">
        <v>2956</v>
      </c>
      <c r="V28" s="2">
        <v>3413</v>
      </c>
      <c r="W28" s="2">
        <v>3374</v>
      </c>
      <c r="X28" s="2">
        <v>3185</v>
      </c>
      <c r="Y28" s="2">
        <v>3671</v>
      </c>
      <c r="Z28" s="2">
        <v>4544</v>
      </c>
      <c r="AA28" s="2">
        <v>5857</v>
      </c>
      <c r="AB28" s="2">
        <v>6092</v>
      </c>
      <c r="AC28" s="2">
        <v>5269</v>
      </c>
      <c r="AD28" s="2">
        <v>5409</v>
      </c>
      <c r="AE28" s="2">
        <v>5567</v>
      </c>
      <c r="AF28" s="2">
        <v>5616</v>
      </c>
      <c r="AG28" s="2">
        <v>5651</v>
      </c>
      <c r="AH28" s="2">
        <v>5680</v>
      </c>
      <c r="AI28" s="2">
        <v>5702</v>
      </c>
      <c r="AJ28" s="2">
        <v>5704</v>
      </c>
      <c r="AK28" s="2">
        <v>5702</v>
      </c>
      <c r="AL28" s="2">
        <v>5688</v>
      </c>
      <c r="AM28" s="2">
        <v>5683</v>
      </c>
      <c r="AN28" s="2">
        <v>5697</v>
      </c>
      <c r="AO28" s="2">
        <v>5683</v>
      </c>
      <c r="AP28" s="2">
        <v>5689</v>
      </c>
      <c r="AQ28" s="2">
        <v>5696</v>
      </c>
      <c r="AR28" s="2">
        <v>5711</v>
      </c>
      <c r="AS28" s="2">
        <v>5745</v>
      </c>
      <c r="AT28" s="2">
        <v>5775</v>
      </c>
      <c r="AU28" s="2">
        <v>5809</v>
      </c>
      <c r="AV28" s="2">
        <v>5844</v>
      </c>
      <c r="AW28" s="2">
        <v>5868</v>
      </c>
      <c r="AX28" s="2">
        <v>5909</v>
      </c>
      <c r="AY28" s="2">
        <v>5931</v>
      </c>
      <c r="AZ28" s="2">
        <v>5980</v>
      </c>
      <c r="BA28" s="2">
        <v>5997</v>
      </c>
      <c r="BB28" s="2">
        <v>6029</v>
      </c>
      <c r="BC28" s="2">
        <v>6041</v>
      </c>
      <c r="BD28" s="2">
        <v>6063</v>
      </c>
      <c r="BE28" s="2">
        <v>6068</v>
      </c>
      <c r="BF28" s="2">
        <v>6071</v>
      </c>
      <c r="BG28" s="2">
        <v>6066</v>
      </c>
      <c r="BH28" s="2">
        <v>6060</v>
      </c>
      <c r="BI28" s="2">
        <v>6070</v>
      </c>
      <c r="BJ28" s="2">
        <v>6068</v>
      </c>
      <c r="BK28" s="2">
        <v>6069</v>
      </c>
      <c r="BL28" s="2">
        <v>6069</v>
      </c>
      <c r="BM28" s="2">
        <v>6079</v>
      </c>
      <c r="BN28" s="2">
        <v>6082</v>
      </c>
      <c r="BO28" s="2">
        <v>6090</v>
      </c>
      <c r="BP28" s="2">
        <v>6088</v>
      </c>
      <c r="BQ28" s="2">
        <v>6094</v>
      </c>
      <c r="BR28" s="2">
        <v>6110</v>
      </c>
      <c r="BS28" s="2">
        <v>6126</v>
      </c>
      <c r="BT28" s="2">
        <v>6140</v>
      </c>
      <c r="BU28" s="2">
        <v>6152</v>
      </c>
      <c r="BV28" s="2">
        <v>6173</v>
      </c>
      <c r="BW28" s="2">
        <v>6179</v>
      </c>
      <c r="BX28" s="2">
        <v>6197</v>
      </c>
      <c r="BY28" s="2">
        <v>6216</v>
      </c>
      <c r="BZ28" s="2">
        <v>6234</v>
      </c>
      <c r="CA28" s="2">
        <v>6260</v>
      </c>
      <c r="CB28" s="2">
        <v>6280</v>
      </c>
      <c r="CC28" s="2">
        <v>6298</v>
      </c>
    </row>
    <row r="29" spans="1:82" x14ac:dyDescent="0.25">
      <c r="A29" s="2" t="str">
        <f>"Interne immigratie"</f>
        <v>Interne immigratie</v>
      </c>
      <c r="B29" s="2">
        <v>10128</v>
      </c>
      <c r="C29" s="2">
        <v>10878</v>
      </c>
      <c r="D29" s="2">
        <v>11121</v>
      </c>
      <c r="E29" s="2">
        <v>10984</v>
      </c>
      <c r="F29" s="2">
        <v>10433</v>
      </c>
      <c r="G29" s="2">
        <v>10609</v>
      </c>
      <c r="H29" s="2">
        <v>10380</v>
      </c>
      <c r="I29" s="2">
        <v>10649</v>
      </c>
      <c r="J29" s="2">
        <v>10694</v>
      </c>
      <c r="K29" s="2">
        <v>10007</v>
      </c>
      <c r="L29" s="2">
        <v>10135</v>
      </c>
      <c r="M29" s="2">
        <v>10620</v>
      </c>
      <c r="N29" s="2">
        <v>11249</v>
      </c>
      <c r="O29" s="2">
        <v>11946</v>
      </c>
      <c r="P29" s="2">
        <v>12035</v>
      </c>
      <c r="Q29" s="2">
        <v>12665</v>
      </c>
      <c r="R29" s="2">
        <v>12930</v>
      </c>
      <c r="S29" s="2">
        <v>13316</v>
      </c>
      <c r="T29" s="2">
        <v>12901</v>
      </c>
      <c r="U29" s="2">
        <v>14139</v>
      </c>
      <c r="V29" s="2">
        <v>14053</v>
      </c>
      <c r="W29" s="2">
        <v>14178</v>
      </c>
      <c r="X29" s="2">
        <v>14265</v>
      </c>
      <c r="Y29" s="2">
        <v>14543</v>
      </c>
      <c r="Z29" s="2">
        <v>15583</v>
      </c>
      <c r="AA29" s="2">
        <v>17424</v>
      </c>
      <c r="AB29" s="2">
        <v>17579</v>
      </c>
      <c r="AC29" s="2">
        <v>16716</v>
      </c>
      <c r="AD29" s="2">
        <v>16917</v>
      </c>
      <c r="AE29" s="2">
        <v>17129</v>
      </c>
      <c r="AF29" s="2">
        <v>17254</v>
      </c>
      <c r="AG29" s="2">
        <v>17341</v>
      </c>
      <c r="AH29" s="2">
        <v>17417</v>
      </c>
      <c r="AI29" s="2">
        <v>17467</v>
      </c>
      <c r="AJ29" s="2">
        <v>17495</v>
      </c>
      <c r="AK29" s="2">
        <v>17519</v>
      </c>
      <c r="AL29" s="2">
        <v>17525</v>
      </c>
      <c r="AM29" s="2">
        <v>17551</v>
      </c>
      <c r="AN29" s="2">
        <v>17597</v>
      </c>
      <c r="AO29" s="2">
        <v>17640</v>
      </c>
      <c r="AP29" s="2">
        <v>17696</v>
      </c>
      <c r="AQ29" s="2">
        <v>17757</v>
      </c>
      <c r="AR29" s="2">
        <v>17831</v>
      </c>
      <c r="AS29" s="2">
        <v>17922</v>
      </c>
      <c r="AT29" s="2">
        <v>18003</v>
      </c>
      <c r="AU29" s="2">
        <v>18095</v>
      </c>
      <c r="AV29" s="2">
        <v>18177</v>
      </c>
      <c r="AW29" s="2">
        <v>18252</v>
      </c>
      <c r="AX29" s="2">
        <v>18319</v>
      </c>
      <c r="AY29" s="2">
        <v>18375</v>
      </c>
      <c r="AZ29" s="2">
        <v>18445</v>
      </c>
      <c r="BA29" s="2">
        <v>18498</v>
      </c>
      <c r="BB29" s="2">
        <v>18548</v>
      </c>
      <c r="BC29" s="2">
        <v>18599</v>
      </c>
      <c r="BD29" s="2">
        <v>18656</v>
      </c>
      <c r="BE29" s="2">
        <v>18700</v>
      </c>
      <c r="BF29" s="2">
        <v>18748</v>
      </c>
      <c r="BG29" s="2">
        <v>18791</v>
      </c>
      <c r="BH29" s="2">
        <v>18844</v>
      </c>
      <c r="BI29" s="2">
        <v>18899</v>
      </c>
      <c r="BJ29" s="2">
        <v>18954</v>
      </c>
      <c r="BK29" s="2">
        <v>19010</v>
      </c>
      <c r="BL29" s="2">
        <v>19064</v>
      </c>
      <c r="BM29" s="2">
        <v>19129</v>
      </c>
      <c r="BN29" s="2">
        <v>19195</v>
      </c>
      <c r="BO29" s="2">
        <v>19256</v>
      </c>
      <c r="BP29" s="2">
        <v>19315</v>
      </c>
      <c r="BQ29" s="2">
        <v>19382</v>
      </c>
      <c r="BR29" s="2">
        <v>19447</v>
      </c>
      <c r="BS29" s="2">
        <v>19507</v>
      </c>
      <c r="BT29" s="2">
        <v>19577</v>
      </c>
      <c r="BU29" s="2">
        <v>19637</v>
      </c>
      <c r="BV29" s="2">
        <v>19706</v>
      </c>
      <c r="BW29" s="2">
        <v>19771</v>
      </c>
      <c r="BX29" s="2">
        <v>19835</v>
      </c>
      <c r="BY29" s="2">
        <v>19899</v>
      </c>
      <c r="BZ29" s="2">
        <v>19962</v>
      </c>
      <c r="CA29" s="2">
        <v>20024</v>
      </c>
      <c r="CB29" s="2">
        <v>20083</v>
      </c>
      <c r="CC29" s="2">
        <v>20145</v>
      </c>
    </row>
    <row r="30" spans="1:82" x14ac:dyDescent="0.25">
      <c r="A30" s="2" t="str">
        <f>"Interne emigratie"</f>
        <v>Interne emigratie</v>
      </c>
      <c r="B30" s="2">
        <v>7478</v>
      </c>
      <c r="C30" s="2">
        <v>8283</v>
      </c>
      <c r="D30" s="2">
        <v>8584</v>
      </c>
      <c r="E30" s="2">
        <v>9012</v>
      </c>
      <c r="F30" s="2">
        <v>8841</v>
      </c>
      <c r="G30" s="2">
        <v>9093</v>
      </c>
      <c r="H30" s="2">
        <v>9074</v>
      </c>
      <c r="I30" s="2">
        <v>9239</v>
      </c>
      <c r="J30" s="2">
        <v>9401</v>
      </c>
      <c r="K30" s="2">
        <v>9059</v>
      </c>
      <c r="L30" s="2">
        <v>8810</v>
      </c>
      <c r="M30" s="2">
        <v>9296</v>
      </c>
      <c r="N30" s="2">
        <v>9209</v>
      </c>
      <c r="O30" s="2">
        <v>9522</v>
      </c>
      <c r="P30" s="2">
        <v>9632</v>
      </c>
      <c r="Q30" s="2">
        <v>9533</v>
      </c>
      <c r="R30" s="2">
        <v>9739</v>
      </c>
      <c r="S30" s="2">
        <v>10009</v>
      </c>
      <c r="T30" s="2">
        <v>9825</v>
      </c>
      <c r="U30" s="2">
        <v>11183</v>
      </c>
      <c r="V30" s="2">
        <v>10640</v>
      </c>
      <c r="W30" s="2">
        <v>10804</v>
      </c>
      <c r="X30" s="2">
        <v>11080</v>
      </c>
      <c r="Y30" s="2">
        <v>10872</v>
      </c>
      <c r="Z30" s="2">
        <v>11039</v>
      </c>
      <c r="AA30" s="2">
        <v>11567</v>
      </c>
      <c r="AB30" s="2">
        <v>11487</v>
      </c>
      <c r="AC30" s="2">
        <v>11447</v>
      </c>
      <c r="AD30" s="2">
        <v>11508</v>
      </c>
      <c r="AE30" s="2">
        <v>11562</v>
      </c>
      <c r="AF30" s="2">
        <v>11638</v>
      </c>
      <c r="AG30" s="2">
        <v>11690</v>
      </c>
      <c r="AH30" s="2">
        <v>11737</v>
      </c>
      <c r="AI30" s="2">
        <v>11765</v>
      </c>
      <c r="AJ30" s="2">
        <v>11791</v>
      </c>
      <c r="AK30" s="2">
        <v>11817</v>
      </c>
      <c r="AL30" s="2">
        <v>11837</v>
      </c>
      <c r="AM30" s="2">
        <v>11868</v>
      </c>
      <c r="AN30" s="2">
        <v>11900</v>
      </c>
      <c r="AO30" s="2">
        <v>11957</v>
      </c>
      <c r="AP30" s="2">
        <v>12007</v>
      </c>
      <c r="AQ30" s="2">
        <v>12061</v>
      </c>
      <c r="AR30" s="2">
        <v>12120</v>
      </c>
      <c r="AS30" s="2">
        <v>12177</v>
      </c>
      <c r="AT30" s="2">
        <v>12228</v>
      </c>
      <c r="AU30" s="2">
        <v>12286</v>
      </c>
      <c r="AV30" s="2">
        <v>12333</v>
      </c>
      <c r="AW30" s="2">
        <v>12384</v>
      </c>
      <c r="AX30" s="2">
        <v>12410</v>
      </c>
      <c r="AY30" s="2">
        <v>12444</v>
      </c>
      <c r="AZ30" s="2">
        <v>12465</v>
      </c>
      <c r="BA30" s="2">
        <v>12501</v>
      </c>
      <c r="BB30" s="2">
        <v>12519</v>
      </c>
      <c r="BC30" s="2">
        <v>12558</v>
      </c>
      <c r="BD30" s="2">
        <v>12593</v>
      </c>
      <c r="BE30" s="2">
        <v>12632</v>
      </c>
      <c r="BF30" s="2">
        <v>12677</v>
      </c>
      <c r="BG30" s="2">
        <v>12725</v>
      </c>
      <c r="BH30" s="2">
        <v>12784</v>
      </c>
      <c r="BI30" s="2">
        <v>12829</v>
      </c>
      <c r="BJ30" s="2">
        <v>12886</v>
      </c>
      <c r="BK30" s="2">
        <v>12941</v>
      </c>
      <c r="BL30" s="2">
        <v>12995</v>
      </c>
      <c r="BM30" s="2">
        <v>13050</v>
      </c>
      <c r="BN30" s="2">
        <v>13113</v>
      </c>
      <c r="BO30" s="2">
        <v>13166</v>
      </c>
      <c r="BP30" s="2">
        <v>13227</v>
      </c>
      <c r="BQ30" s="2">
        <v>13288</v>
      </c>
      <c r="BR30" s="2">
        <v>13337</v>
      </c>
      <c r="BS30" s="2">
        <v>13381</v>
      </c>
      <c r="BT30" s="2">
        <v>13437</v>
      </c>
      <c r="BU30" s="2">
        <v>13485</v>
      </c>
      <c r="BV30" s="2">
        <v>13533</v>
      </c>
      <c r="BW30" s="2">
        <v>13592</v>
      </c>
      <c r="BX30" s="2">
        <v>13638</v>
      </c>
      <c r="BY30" s="2">
        <v>13683</v>
      </c>
      <c r="BZ30" s="2">
        <v>13728</v>
      </c>
      <c r="CA30" s="2">
        <v>13764</v>
      </c>
      <c r="CB30" s="2">
        <v>13803</v>
      </c>
      <c r="CC30" s="2">
        <v>13847</v>
      </c>
    </row>
    <row r="31" spans="1:82" x14ac:dyDescent="0.25">
      <c r="A31" s="2" t="str">
        <f>"Extern migratiesaldo"</f>
        <v>Extern migratiesaldo</v>
      </c>
      <c r="B31" s="2">
        <v>3425</v>
      </c>
      <c r="C31" s="2">
        <v>5219</v>
      </c>
      <c r="D31" s="2">
        <v>3485</v>
      </c>
      <c r="E31" s="2">
        <v>2071</v>
      </c>
      <c r="F31" s="2">
        <v>2342</v>
      </c>
      <c r="G31" s="2">
        <v>2795</v>
      </c>
      <c r="H31" s="2">
        <v>187</v>
      </c>
      <c r="I31" s="2">
        <v>1312</v>
      </c>
      <c r="J31" s="2">
        <v>1546</v>
      </c>
      <c r="K31" s="2">
        <v>2237</v>
      </c>
      <c r="L31" s="2">
        <v>6614</v>
      </c>
      <c r="M31" s="2">
        <v>8447</v>
      </c>
      <c r="N31" s="2">
        <v>6229</v>
      </c>
      <c r="O31" s="2">
        <v>6584</v>
      </c>
      <c r="P31" s="2">
        <v>10264</v>
      </c>
      <c r="Q31" s="2">
        <v>10529</v>
      </c>
      <c r="R31" s="2">
        <v>12881</v>
      </c>
      <c r="S31" s="2">
        <v>14404</v>
      </c>
      <c r="T31" s="2">
        <v>11861</v>
      </c>
      <c r="U31" s="2">
        <v>17201</v>
      </c>
      <c r="V31" s="2">
        <v>13012</v>
      </c>
      <c r="W31" s="2">
        <v>8197</v>
      </c>
      <c r="X31" s="2">
        <v>7680</v>
      </c>
      <c r="Y31" s="2">
        <v>8666</v>
      </c>
      <c r="Z31" s="2">
        <v>10802</v>
      </c>
      <c r="AA31" s="2">
        <v>11667</v>
      </c>
      <c r="AB31" s="2">
        <v>11986</v>
      </c>
      <c r="AC31" s="2">
        <v>10519</v>
      </c>
      <c r="AD31" s="2">
        <v>10095</v>
      </c>
      <c r="AE31" s="2">
        <v>9758</v>
      </c>
      <c r="AF31" s="2">
        <v>8267</v>
      </c>
      <c r="AG31" s="2">
        <v>6893</v>
      </c>
      <c r="AH31" s="2">
        <v>5632</v>
      </c>
      <c r="AI31" s="2">
        <v>4529</v>
      </c>
      <c r="AJ31" s="2">
        <v>3496</v>
      </c>
      <c r="AK31" s="2">
        <v>2633</v>
      </c>
      <c r="AL31" s="2">
        <v>2577</v>
      </c>
      <c r="AM31" s="2">
        <v>2496</v>
      </c>
      <c r="AN31" s="2">
        <v>2405</v>
      </c>
      <c r="AO31" s="2">
        <v>2326</v>
      </c>
      <c r="AP31" s="2">
        <v>2524</v>
      </c>
      <c r="AQ31" s="2">
        <v>2698</v>
      </c>
      <c r="AR31" s="2">
        <v>2851</v>
      </c>
      <c r="AS31" s="2">
        <v>2995</v>
      </c>
      <c r="AT31" s="2">
        <v>3151</v>
      </c>
      <c r="AU31" s="2">
        <v>3036</v>
      </c>
      <c r="AV31" s="2">
        <v>2946</v>
      </c>
      <c r="AW31" s="2">
        <v>2868</v>
      </c>
      <c r="AX31" s="2">
        <v>2802</v>
      </c>
      <c r="AY31" s="2">
        <v>2733</v>
      </c>
      <c r="AZ31" s="2">
        <v>2677</v>
      </c>
      <c r="BA31" s="2">
        <v>2617</v>
      </c>
      <c r="BB31" s="2">
        <v>2575</v>
      </c>
      <c r="BC31" s="2">
        <v>2528</v>
      </c>
      <c r="BD31" s="2">
        <v>2484</v>
      </c>
      <c r="BE31" s="2">
        <v>2440</v>
      </c>
      <c r="BF31" s="2">
        <v>2393</v>
      </c>
      <c r="BG31" s="2">
        <v>2355</v>
      </c>
      <c r="BH31" s="2">
        <v>2321</v>
      </c>
      <c r="BI31" s="2">
        <v>2287</v>
      </c>
      <c r="BJ31" s="2">
        <v>2247</v>
      </c>
      <c r="BK31" s="2">
        <v>2217</v>
      </c>
      <c r="BL31" s="2">
        <v>2178</v>
      </c>
      <c r="BM31" s="2">
        <v>2145</v>
      </c>
      <c r="BN31" s="2">
        <v>2113</v>
      </c>
      <c r="BO31" s="2">
        <v>2077</v>
      </c>
      <c r="BP31" s="2">
        <v>2042</v>
      </c>
      <c r="BQ31" s="2">
        <v>2010</v>
      </c>
      <c r="BR31" s="2">
        <v>1984</v>
      </c>
      <c r="BS31" s="2">
        <v>1961</v>
      </c>
      <c r="BT31" s="2">
        <v>1933</v>
      </c>
      <c r="BU31" s="2">
        <v>1909</v>
      </c>
      <c r="BV31" s="2">
        <v>1883</v>
      </c>
      <c r="BW31" s="2">
        <v>1865</v>
      </c>
      <c r="BX31" s="2">
        <v>1843</v>
      </c>
      <c r="BY31" s="2">
        <v>1830</v>
      </c>
      <c r="BZ31" s="2">
        <v>1813</v>
      </c>
      <c r="CA31" s="2">
        <v>1794</v>
      </c>
      <c r="CB31" s="2">
        <v>1784</v>
      </c>
      <c r="CC31" s="2">
        <v>1768</v>
      </c>
    </row>
    <row r="32" spans="1:82" x14ac:dyDescent="0.25">
      <c r="A32" s="2" t="str">
        <f>"Externe immigratie"</f>
        <v>Externe immigratie</v>
      </c>
      <c r="B32" s="2">
        <v>17566</v>
      </c>
      <c r="C32" s="2">
        <v>18338</v>
      </c>
      <c r="D32" s="2">
        <v>17910</v>
      </c>
      <c r="E32" s="2">
        <v>17677</v>
      </c>
      <c r="F32" s="2">
        <v>17128</v>
      </c>
      <c r="G32" s="2">
        <v>17750</v>
      </c>
      <c r="H32" s="2">
        <v>16925</v>
      </c>
      <c r="I32" s="2">
        <v>17761</v>
      </c>
      <c r="J32" s="2">
        <v>19116</v>
      </c>
      <c r="K32" s="2">
        <v>20170</v>
      </c>
      <c r="L32" s="2">
        <v>25195</v>
      </c>
      <c r="M32" s="2">
        <v>26524</v>
      </c>
      <c r="N32" s="2">
        <v>26187</v>
      </c>
      <c r="O32" s="2">
        <v>26212</v>
      </c>
      <c r="P32" s="2">
        <v>30302</v>
      </c>
      <c r="Q32" s="2">
        <v>31877</v>
      </c>
      <c r="R32" s="2">
        <v>36103</v>
      </c>
      <c r="S32" s="2">
        <v>38730</v>
      </c>
      <c r="T32" s="2">
        <v>37577</v>
      </c>
      <c r="U32" s="2">
        <v>37445</v>
      </c>
      <c r="V32" s="2">
        <v>37373</v>
      </c>
      <c r="W32" s="2">
        <v>34412</v>
      </c>
      <c r="X32" s="2">
        <v>34168</v>
      </c>
      <c r="Y32" s="2">
        <v>35721</v>
      </c>
      <c r="Z32" s="2">
        <v>37315</v>
      </c>
      <c r="AA32" s="2">
        <v>40091</v>
      </c>
      <c r="AB32" s="2">
        <v>40782</v>
      </c>
      <c r="AC32" s="2">
        <v>40444</v>
      </c>
      <c r="AD32" s="2">
        <v>41112</v>
      </c>
      <c r="AE32" s="2">
        <v>41859</v>
      </c>
      <c r="AF32" s="2">
        <v>41384</v>
      </c>
      <c r="AG32" s="2">
        <v>40924</v>
      </c>
      <c r="AH32" s="2">
        <v>40468</v>
      </c>
      <c r="AI32" s="2">
        <v>40015</v>
      </c>
      <c r="AJ32" s="2">
        <v>39564</v>
      </c>
      <c r="AK32" s="2">
        <v>39183</v>
      </c>
      <c r="AL32" s="2">
        <v>38806</v>
      </c>
      <c r="AM32" s="2">
        <v>38438</v>
      </c>
      <c r="AN32" s="2">
        <v>38083</v>
      </c>
      <c r="AO32" s="2">
        <v>37736</v>
      </c>
      <c r="AP32" s="2">
        <v>37720</v>
      </c>
      <c r="AQ32" s="2">
        <v>37710</v>
      </c>
      <c r="AR32" s="2">
        <v>37706</v>
      </c>
      <c r="AS32" s="2">
        <v>37713</v>
      </c>
      <c r="AT32" s="2">
        <v>37723</v>
      </c>
      <c r="AU32" s="2">
        <v>37738</v>
      </c>
      <c r="AV32" s="2">
        <v>37759</v>
      </c>
      <c r="AW32" s="2">
        <v>37785</v>
      </c>
      <c r="AX32" s="2">
        <v>37811</v>
      </c>
      <c r="AY32" s="2">
        <v>37838</v>
      </c>
      <c r="AZ32" s="2">
        <v>37877</v>
      </c>
      <c r="BA32" s="2">
        <v>37910</v>
      </c>
      <c r="BB32" s="2">
        <v>37957</v>
      </c>
      <c r="BC32" s="2">
        <v>38007</v>
      </c>
      <c r="BD32" s="2">
        <v>38060</v>
      </c>
      <c r="BE32" s="2">
        <v>38117</v>
      </c>
      <c r="BF32" s="2">
        <v>38176</v>
      </c>
      <c r="BG32" s="2">
        <v>38239</v>
      </c>
      <c r="BH32" s="2">
        <v>38311</v>
      </c>
      <c r="BI32" s="2">
        <v>38382</v>
      </c>
      <c r="BJ32" s="2">
        <v>38464</v>
      </c>
      <c r="BK32" s="2">
        <v>38546</v>
      </c>
      <c r="BL32" s="2">
        <v>38628</v>
      </c>
      <c r="BM32" s="2">
        <v>38713</v>
      </c>
      <c r="BN32" s="2">
        <v>38799</v>
      </c>
      <c r="BO32" s="2">
        <v>38882</v>
      </c>
      <c r="BP32" s="2">
        <v>38964</v>
      </c>
      <c r="BQ32" s="2">
        <v>39051</v>
      </c>
      <c r="BR32" s="2">
        <v>39131</v>
      </c>
      <c r="BS32" s="2">
        <v>39218</v>
      </c>
      <c r="BT32" s="2">
        <v>39296</v>
      </c>
      <c r="BU32" s="2">
        <v>39383</v>
      </c>
      <c r="BV32" s="2">
        <v>39459</v>
      </c>
      <c r="BW32" s="2">
        <v>39537</v>
      </c>
      <c r="BX32" s="2">
        <v>39615</v>
      </c>
      <c r="BY32" s="2">
        <v>39696</v>
      </c>
      <c r="BZ32" s="2">
        <v>39773</v>
      </c>
      <c r="CA32" s="2">
        <v>39847</v>
      </c>
      <c r="CB32" s="2">
        <v>39928</v>
      </c>
      <c r="CC32" s="2">
        <v>40007</v>
      </c>
    </row>
    <row r="33" spans="1:82" x14ac:dyDescent="0.25">
      <c r="A33" s="2" t="str">
        <f>"Externe emigratie"</f>
        <v>Externe emigratie</v>
      </c>
      <c r="B33" s="2">
        <v>14141</v>
      </c>
      <c r="C33" s="2">
        <v>13119</v>
      </c>
      <c r="D33" s="2">
        <v>14425</v>
      </c>
      <c r="E33" s="2">
        <v>15606</v>
      </c>
      <c r="F33" s="2">
        <v>14786</v>
      </c>
      <c r="G33" s="2">
        <v>14955</v>
      </c>
      <c r="H33" s="2">
        <v>16738</v>
      </c>
      <c r="I33" s="2">
        <v>16449</v>
      </c>
      <c r="J33" s="2">
        <v>17570</v>
      </c>
      <c r="K33" s="2">
        <v>17933</v>
      </c>
      <c r="L33" s="2">
        <v>18581</v>
      </c>
      <c r="M33" s="2">
        <v>18077</v>
      </c>
      <c r="N33" s="2">
        <v>19958</v>
      </c>
      <c r="O33" s="2">
        <v>19628</v>
      </c>
      <c r="P33" s="2">
        <v>20038</v>
      </c>
      <c r="Q33" s="2">
        <v>21348</v>
      </c>
      <c r="R33" s="2">
        <v>23222</v>
      </c>
      <c r="S33" s="2">
        <v>24326</v>
      </c>
      <c r="T33" s="2">
        <v>25716</v>
      </c>
      <c r="U33" s="2">
        <v>20244</v>
      </c>
      <c r="V33" s="2">
        <v>24361</v>
      </c>
      <c r="W33" s="2">
        <v>26215</v>
      </c>
      <c r="X33" s="2">
        <v>26488</v>
      </c>
      <c r="Y33" s="2">
        <v>27055</v>
      </c>
      <c r="Z33" s="2">
        <v>26513</v>
      </c>
      <c r="AA33" s="2">
        <v>28424</v>
      </c>
      <c r="AB33" s="2">
        <v>28796</v>
      </c>
      <c r="AC33" s="2">
        <v>29925</v>
      </c>
      <c r="AD33" s="2">
        <v>31017</v>
      </c>
      <c r="AE33" s="2">
        <v>32101</v>
      </c>
      <c r="AF33" s="2">
        <v>33117</v>
      </c>
      <c r="AG33" s="2">
        <v>34031</v>
      </c>
      <c r="AH33" s="2">
        <v>34836</v>
      </c>
      <c r="AI33" s="2">
        <v>35486</v>
      </c>
      <c r="AJ33" s="2">
        <v>36068</v>
      </c>
      <c r="AK33" s="2">
        <v>36550</v>
      </c>
      <c r="AL33" s="2">
        <v>36229</v>
      </c>
      <c r="AM33" s="2">
        <v>35942</v>
      </c>
      <c r="AN33" s="2">
        <v>35678</v>
      </c>
      <c r="AO33" s="2">
        <v>35410</v>
      </c>
      <c r="AP33" s="2">
        <v>35196</v>
      </c>
      <c r="AQ33" s="2">
        <v>35012</v>
      </c>
      <c r="AR33" s="2">
        <v>34855</v>
      </c>
      <c r="AS33" s="2">
        <v>34718</v>
      </c>
      <c r="AT33" s="2">
        <v>34572</v>
      </c>
      <c r="AU33" s="2">
        <v>34702</v>
      </c>
      <c r="AV33" s="2">
        <v>34813</v>
      </c>
      <c r="AW33" s="2">
        <v>34917</v>
      </c>
      <c r="AX33" s="2">
        <v>35009</v>
      </c>
      <c r="AY33" s="2">
        <v>35105</v>
      </c>
      <c r="AZ33" s="2">
        <v>35200</v>
      </c>
      <c r="BA33" s="2">
        <v>35293</v>
      </c>
      <c r="BB33" s="2">
        <v>35382</v>
      </c>
      <c r="BC33" s="2">
        <v>35479</v>
      </c>
      <c r="BD33" s="2">
        <v>35576</v>
      </c>
      <c r="BE33" s="2">
        <v>35677</v>
      </c>
      <c r="BF33" s="2">
        <v>35783</v>
      </c>
      <c r="BG33" s="2">
        <v>35884</v>
      </c>
      <c r="BH33" s="2">
        <v>35990</v>
      </c>
      <c r="BI33" s="2">
        <v>36095</v>
      </c>
      <c r="BJ33" s="2">
        <v>36217</v>
      </c>
      <c r="BK33" s="2">
        <v>36329</v>
      </c>
      <c r="BL33" s="2">
        <v>36450</v>
      </c>
      <c r="BM33" s="2">
        <v>36568</v>
      </c>
      <c r="BN33" s="2">
        <v>36686</v>
      </c>
      <c r="BO33" s="2">
        <v>36805</v>
      </c>
      <c r="BP33" s="2">
        <v>36922</v>
      </c>
      <c r="BQ33" s="2">
        <v>37041</v>
      </c>
      <c r="BR33" s="2">
        <v>37147</v>
      </c>
      <c r="BS33" s="2">
        <v>37257</v>
      </c>
      <c r="BT33" s="2">
        <v>37363</v>
      </c>
      <c r="BU33" s="2">
        <v>37474</v>
      </c>
      <c r="BV33" s="2">
        <v>37576</v>
      </c>
      <c r="BW33" s="2">
        <v>37672</v>
      </c>
      <c r="BX33" s="2">
        <v>37772</v>
      </c>
      <c r="BY33" s="2">
        <v>37866</v>
      </c>
      <c r="BZ33" s="2">
        <v>37960</v>
      </c>
      <c r="CA33" s="2">
        <v>38053</v>
      </c>
      <c r="CB33" s="2">
        <v>38144</v>
      </c>
      <c r="CC33" s="2">
        <v>38239</v>
      </c>
    </row>
    <row r="34" spans="1:82" x14ac:dyDescent="0.25">
      <c r="A34" s="2" t="str">
        <f>"Toename van de bevolking"</f>
        <v>Toename van de bevolking</v>
      </c>
      <c r="B34" s="2">
        <v>13678</v>
      </c>
      <c r="C34" s="2">
        <v>14747</v>
      </c>
      <c r="D34" s="2">
        <v>10979</v>
      </c>
      <c r="E34" s="2">
        <v>8744</v>
      </c>
      <c r="F34" s="2">
        <v>7701</v>
      </c>
      <c r="G34" s="2">
        <v>8035</v>
      </c>
      <c r="H34" s="2">
        <v>5566</v>
      </c>
      <c r="I34" s="2">
        <v>6115</v>
      </c>
      <c r="J34" s="2">
        <v>5180</v>
      </c>
      <c r="K34" s="2">
        <v>5516</v>
      </c>
      <c r="L34" s="2">
        <v>10241</v>
      </c>
      <c r="M34" s="2">
        <v>11220</v>
      </c>
      <c r="N34" s="2">
        <v>9512</v>
      </c>
      <c r="O34" s="2">
        <v>12715</v>
      </c>
      <c r="P34" s="2">
        <v>16898</v>
      </c>
      <c r="Q34" s="2">
        <v>18771</v>
      </c>
      <c r="R34" s="2">
        <v>22128</v>
      </c>
      <c r="S34" s="2">
        <v>24383</v>
      </c>
      <c r="T34" s="2">
        <v>20844</v>
      </c>
      <c r="U34" s="2">
        <v>26628</v>
      </c>
      <c r="V34" s="2">
        <v>22540</v>
      </c>
      <c r="W34" s="2">
        <v>15906</v>
      </c>
      <c r="X34" s="2">
        <v>14312</v>
      </c>
      <c r="Y34" s="2">
        <v>17259</v>
      </c>
      <c r="Z34" s="2">
        <v>18214</v>
      </c>
      <c r="AA34" s="2">
        <v>20869</v>
      </c>
      <c r="AB34" s="2">
        <v>20043</v>
      </c>
      <c r="AC34" s="2">
        <v>17497</v>
      </c>
      <c r="AD34" s="2">
        <v>17581</v>
      </c>
      <c r="AE34" s="2">
        <v>17734</v>
      </c>
      <c r="AF34" s="2">
        <v>16586</v>
      </c>
      <c r="AG34" s="2">
        <v>15488</v>
      </c>
      <c r="AH34" s="2">
        <v>14424</v>
      </c>
      <c r="AI34" s="2">
        <v>13494</v>
      </c>
      <c r="AJ34" s="2">
        <v>12606</v>
      </c>
      <c r="AK34" s="2">
        <v>11889</v>
      </c>
      <c r="AL34" s="2">
        <v>11983</v>
      </c>
      <c r="AM34" s="2">
        <v>12106</v>
      </c>
      <c r="AN34" s="2">
        <v>12325</v>
      </c>
      <c r="AO34" s="2">
        <v>12585</v>
      </c>
      <c r="AP34" s="2">
        <v>12687</v>
      </c>
      <c r="AQ34" s="2">
        <v>12802</v>
      </c>
      <c r="AR34" s="2">
        <v>12937</v>
      </c>
      <c r="AS34" s="2">
        <v>13091</v>
      </c>
      <c r="AT34" s="2">
        <v>13229</v>
      </c>
      <c r="AU34" s="2">
        <v>13075</v>
      </c>
      <c r="AV34" s="2">
        <v>12909</v>
      </c>
      <c r="AW34" s="2">
        <v>12675</v>
      </c>
      <c r="AX34" s="2">
        <v>12429</v>
      </c>
      <c r="AY34" s="2">
        <v>12108</v>
      </c>
      <c r="AZ34" s="2">
        <v>11787</v>
      </c>
      <c r="BA34" s="2">
        <v>11400</v>
      </c>
      <c r="BB34" s="2">
        <v>11040</v>
      </c>
      <c r="BC34" s="2">
        <v>10642</v>
      </c>
      <c r="BD34" s="2">
        <v>10283</v>
      </c>
      <c r="BE34" s="2">
        <v>9952</v>
      </c>
      <c r="BF34" s="2">
        <v>9663</v>
      </c>
      <c r="BG34" s="2">
        <v>9430</v>
      </c>
      <c r="BH34" s="2">
        <v>9266</v>
      </c>
      <c r="BI34" s="2">
        <v>9175</v>
      </c>
      <c r="BJ34" s="2">
        <v>9134</v>
      </c>
      <c r="BK34" s="2">
        <v>9170</v>
      </c>
      <c r="BL34" s="2">
        <v>9264</v>
      </c>
      <c r="BM34" s="2">
        <v>9435</v>
      </c>
      <c r="BN34" s="2">
        <v>9662</v>
      </c>
      <c r="BO34" s="2">
        <v>9954</v>
      </c>
      <c r="BP34" s="2">
        <v>10302</v>
      </c>
      <c r="BQ34" s="2">
        <v>10702</v>
      </c>
      <c r="BR34" s="2">
        <v>11167</v>
      </c>
      <c r="BS34" s="2">
        <v>11654</v>
      </c>
      <c r="BT34" s="2">
        <v>12150</v>
      </c>
      <c r="BU34" s="2">
        <v>12631</v>
      </c>
      <c r="BV34" s="2">
        <v>13104</v>
      </c>
      <c r="BW34" s="2">
        <v>13545</v>
      </c>
      <c r="BX34" s="2">
        <v>13960</v>
      </c>
      <c r="BY34" s="2">
        <v>14338</v>
      </c>
      <c r="BZ34" s="2">
        <v>14657</v>
      </c>
      <c r="CA34" s="2">
        <v>14916</v>
      </c>
      <c r="CB34" s="2">
        <v>15116</v>
      </c>
      <c r="CC34" s="2">
        <v>15249</v>
      </c>
    </row>
    <row r="35" spans="1:82" x14ac:dyDescent="0.25">
      <c r="A35" s="2" t="str">
        <f>"Statistische aanpassing"</f>
        <v>Statistische aanpassing</v>
      </c>
      <c r="B35" s="2">
        <v>-82</v>
      </c>
      <c r="C35" s="2">
        <v>53</v>
      </c>
      <c r="D35" s="2">
        <v>27</v>
      </c>
      <c r="E35" s="2">
        <v>-153</v>
      </c>
      <c r="F35" s="2">
        <v>-2196</v>
      </c>
      <c r="G35" s="2">
        <v>552</v>
      </c>
      <c r="H35" s="2">
        <v>359</v>
      </c>
      <c r="I35" s="2">
        <v>796</v>
      </c>
      <c r="J35" s="2">
        <v>779</v>
      </c>
      <c r="K35" s="2">
        <v>-86</v>
      </c>
      <c r="L35" s="2">
        <v>-115</v>
      </c>
      <c r="M35" s="2">
        <v>272</v>
      </c>
      <c r="N35" s="2">
        <v>570</v>
      </c>
      <c r="O35" s="2">
        <v>470</v>
      </c>
      <c r="P35" s="2">
        <v>773</v>
      </c>
      <c r="Q35" s="2">
        <v>796</v>
      </c>
      <c r="R35" s="2">
        <v>765</v>
      </c>
      <c r="S35" s="2">
        <v>-170</v>
      </c>
      <c r="T35" s="2">
        <v>321</v>
      </c>
      <c r="U35" s="2">
        <v>1407</v>
      </c>
      <c r="V35" s="2">
        <v>-357</v>
      </c>
      <c r="W35" s="2">
        <v>8</v>
      </c>
      <c r="X35" s="2">
        <v>-59</v>
      </c>
      <c r="Y35" s="2">
        <v>-286</v>
      </c>
      <c r="Z35" s="2">
        <v>-69</v>
      </c>
      <c r="AA35" s="2">
        <v>-411</v>
      </c>
      <c r="AB35" s="2">
        <v>-232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</row>
    <row r="36" spans="1:82" ht="15.75" thickBot="1" x14ac:dyDescent="0.3">
      <c r="A36" s="3" t="str">
        <f>"Bevolking op 31/12"</f>
        <v>Bevolking op 31/12</v>
      </c>
      <c r="B36" s="3">
        <v>2862226</v>
      </c>
      <c r="C36" s="3">
        <v>2877026</v>
      </c>
      <c r="D36" s="3">
        <v>2888032</v>
      </c>
      <c r="E36" s="3">
        <v>2896623</v>
      </c>
      <c r="F36" s="3">
        <v>2902128</v>
      </c>
      <c r="G36" s="3">
        <v>2910715</v>
      </c>
      <c r="H36" s="3">
        <v>2916640</v>
      </c>
      <c r="I36" s="3">
        <v>2923551</v>
      </c>
      <c r="J36" s="3">
        <v>2929510</v>
      </c>
      <c r="K36" s="3">
        <v>2934940</v>
      </c>
      <c r="L36" s="3">
        <v>2945066</v>
      </c>
      <c r="M36" s="3">
        <v>2956558</v>
      </c>
      <c r="N36" s="3">
        <v>2966640</v>
      </c>
      <c r="O36" s="3">
        <v>2979825</v>
      </c>
      <c r="P36" s="3">
        <v>2997496</v>
      </c>
      <c r="Q36" s="3">
        <v>3017063</v>
      </c>
      <c r="R36" s="3">
        <v>3039956</v>
      </c>
      <c r="S36" s="3">
        <v>3064169</v>
      </c>
      <c r="T36" s="3">
        <v>3085334</v>
      </c>
      <c r="U36" s="3">
        <v>3113369</v>
      </c>
      <c r="V36" s="3">
        <v>3135552</v>
      </c>
      <c r="W36" s="3">
        <v>3151466</v>
      </c>
      <c r="X36" s="3">
        <v>3165719</v>
      </c>
      <c r="Y36" s="3">
        <v>3182692</v>
      </c>
      <c r="Z36" s="3">
        <v>3200837</v>
      </c>
      <c r="AA36" s="3">
        <v>3221295</v>
      </c>
      <c r="AB36" s="3">
        <v>3241106</v>
      </c>
      <c r="AC36" s="3">
        <v>3258603</v>
      </c>
      <c r="AD36" s="3">
        <v>3276184</v>
      </c>
      <c r="AE36" s="3">
        <v>3293918</v>
      </c>
      <c r="AF36" s="3">
        <v>3310504</v>
      </c>
      <c r="AG36" s="3">
        <v>3325992</v>
      </c>
      <c r="AH36" s="3">
        <v>3340416</v>
      </c>
      <c r="AI36" s="3">
        <v>3353910</v>
      </c>
      <c r="AJ36" s="3">
        <v>3366516</v>
      </c>
      <c r="AK36" s="3">
        <v>3378405</v>
      </c>
      <c r="AL36" s="3">
        <v>3390388</v>
      </c>
      <c r="AM36" s="3">
        <v>3402494</v>
      </c>
      <c r="AN36" s="3">
        <v>3414819</v>
      </c>
      <c r="AO36" s="3">
        <v>3427404</v>
      </c>
      <c r="AP36" s="3">
        <v>3440091</v>
      </c>
      <c r="AQ36" s="3">
        <v>3452893</v>
      </c>
      <c r="AR36" s="3">
        <v>3465830</v>
      </c>
      <c r="AS36" s="3">
        <v>3478921</v>
      </c>
      <c r="AT36" s="3">
        <v>3492150</v>
      </c>
      <c r="AU36" s="3">
        <v>3505225</v>
      </c>
      <c r="AV36" s="3">
        <v>3518134</v>
      </c>
      <c r="AW36" s="3">
        <v>3530809</v>
      </c>
      <c r="AX36" s="3">
        <v>3543238</v>
      </c>
      <c r="AY36" s="3">
        <v>3555346</v>
      </c>
      <c r="AZ36" s="3">
        <v>3567133</v>
      </c>
      <c r="BA36" s="3">
        <v>3578533</v>
      </c>
      <c r="BB36" s="3">
        <v>3589573</v>
      </c>
      <c r="BC36" s="3">
        <v>3600215</v>
      </c>
      <c r="BD36" s="3">
        <v>3610498</v>
      </c>
      <c r="BE36" s="3">
        <v>3620450</v>
      </c>
      <c r="BF36" s="3">
        <v>3630113</v>
      </c>
      <c r="BG36" s="3">
        <v>3639543</v>
      </c>
      <c r="BH36" s="3">
        <v>3648809</v>
      </c>
      <c r="BI36" s="3">
        <v>3657984</v>
      </c>
      <c r="BJ36" s="3">
        <v>3667118</v>
      </c>
      <c r="BK36" s="3">
        <v>3676288</v>
      </c>
      <c r="BL36" s="3">
        <v>3685552</v>
      </c>
      <c r="BM36" s="3">
        <v>3694987</v>
      </c>
      <c r="BN36" s="3">
        <v>3704649</v>
      </c>
      <c r="BO36" s="3">
        <v>3714603</v>
      </c>
      <c r="BP36" s="3">
        <v>3724905</v>
      </c>
      <c r="BQ36" s="3">
        <v>3735607</v>
      </c>
      <c r="BR36" s="3">
        <v>3746774</v>
      </c>
      <c r="BS36" s="3">
        <v>3758428</v>
      </c>
      <c r="BT36" s="3">
        <v>3770578</v>
      </c>
      <c r="BU36" s="3">
        <v>3783209</v>
      </c>
      <c r="BV36" s="3">
        <v>3796313</v>
      </c>
      <c r="BW36" s="3">
        <v>3809858</v>
      </c>
      <c r="BX36" s="3">
        <v>3823818</v>
      </c>
      <c r="BY36" s="3">
        <v>3838156</v>
      </c>
      <c r="BZ36" s="3">
        <v>3852813</v>
      </c>
      <c r="CA36" s="3">
        <v>3867729</v>
      </c>
      <c r="CB36" s="3">
        <v>3882845</v>
      </c>
      <c r="CC36" s="3">
        <v>3898094</v>
      </c>
    </row>
    <row r="37" spans="1:82" x14ac:dyDescent="0.25">
      <c r="A37" t="s">
        <v>3</v>
      </c>
    </row>
    <row r="39" spans="1:82" x14ac:dyDescent="0.25">
      <c r="A39" s="1" t="s">
        <v>8</v>
      </c>
    </row>
    <row r="40" spans="1:82" x14ac:dyDescent="0.25">
      <c r="A40" t="s">
        <v>1</v>
      </c>
    </row>
    <row r="41" spans="1:82" ht="15.75" thickBot="1" x14ac:dyDescent="0.3">
      <c r="A41" t="s">
        <v>2</v>
      </c>
    </row>
    <row r="42" spans="1:82" x14ac:dyDescent="0.25">
      <c r="A42" s="4"/>
      <c r="B42" s="5" t="str">
        <f>"1991"</f>
        <v>1991</v>
      </c>
      <c r="C42" s="5" t="str">
        <f>"1992"</f>
        <v>1992</v>
      </c>
      <c r="D42" s="5" t="str">
        <f>"1993"</f>
        <v>1993</v>
      </c>
      <c r="E42" s="5" t="str">
        <f>"1994"</f>
        <v>1994</v>
      </c>
      <c r="F42" s="5" t="str">
        <f>"1995"</f>
        <v>1995</v>
      </c>
      <c r="G42" s="5" t="str">
        <f>"1996"</f>
        <v>1996</v>
      </c>
      <c r="H42" s="5" t="str">
        <f>"1997"</f>
        <v>1997</v>
      </c>
      <c r="I42" s="5" t="str">
        <f>"1998"</f>
        <v>1998</v>
      </c>
      <c r="J42" s="5" t="str">
        <f>"1999"</f>
        <v>1999</v>
      </c>
      <c r="K42" s="5" t="str">
        <f>"2000"</f>
        <v>2000</v>
      </c>
      <c r="L42" s="5" t="str">
        <f>"2001"</f>
        <v>2001</v>
      </c>
      <c r="M42" s="5" t="str">
        <f>"2002"</f>
        <v>2002</v>
      </c>
      <c r="N42" s="5" t="str">
        <f>"2003"</f>
        <v>2003</v>
      </c>
      <c r="O42" s="5" t="str">
        <f>"2004"</f>
        <v>2004</v>
      </c>
      <c r="P42" s="5" t="str">
        <f>"2005"</f>
        <v>2005</v>
      </c>
      <c r="Q42" s="5" t="str">
        <f>"2006"</f>
        <v>2006</v>
      </c>
      <c r="R42" s="5" t="str">
        <f>"2007"</f>
        <v>2007</v>
      </c>
      <c r="S42" s="5" t="str">
        <f>"2008"</f>
        <v>2008</v>
      </c>
      <c r="T42" s="5" t="str">
        <f>"2009"</f>
        <v>2009</v>
      </c>
      <c r="U42" s="5" t="str">
        <f>"2010"</f>
        <v>2010</v>
      </c>
      <c r="V42" s="5" t="str">
        <f>"2011"</f>
        <v>2011</v>
      </c>
      <c r="W42" s="5" t="str">
        <f>"2012"</f>
        <v>2012</v>
      </c>
      <c r="X42" s="5" t="str">
        <f>"2013"</f>
        <v>2013</v>
      </c>
      <c r="Y42" s="5" t="str">
        <f>"2014"</f>
        <v>2014</v>
      </c>
      <c r="Z42" s="5" t="str">
        <f>"2015"</f>
        <v>2015</v>
      </c>
      <c r="AA42" s="5" t="str">
        <f>"2016"</f>
        <v>2016</v>
      </c>
      <c r="AB42" s="5" t="str">
        <f>"2017"</f>
        <v>2017</v>
      </c>
      <c r="AC42" s="5" t="str">
        <f>"2018"</f>
        <v>2018</v>
      </c>
      <c r="AD42" s="5" t="str">
        <f>"2019"</f>
        <v>2019</v>
      </c>
      <c r="AE42" s="5" t="str">
        <f>"2020"</f>
        <v>2020</v>
      </c>
      <c r="AF42" s="5" t="str">
        <f>"2021"</f>
        <v>2021</v>
      </c>
      <c r="AG42" s="5" t="str">
        <f>"2022"</f>
        <v>2022</v>
      </c>
      <c r="AH42" s="5" t="str">
        <f>"2023"</f>
        <v>2023</v>
      </c>
      <c r="AI42" s="5" t="str">
        <f>"2024"</f>
        <v>2024</v>
      </c>
      <c r="AJ42" s="5" t="str">
        <f>"2025"</f>
        <v>2025</v>
      </c>
      <c r="AK42" s="5" t="str">
        <f>"2026"</f>
        <v>2026</v>
      </c>
      <c r="AL42" s="5" t="str">
        <f>"2027"</f>
        <v>2027</v>
      </c>
      <c r="AM42" s="5" t="str">
        <f>"2028"</f>
        <v>2028</v>
      </c>
      <c r="AN42" s="5" t="str">
        <f>"2029"</f>
        <v>2029</v>
      </c>
      <c r="AO42" s="5" t="str">
        <f>"2030"</f>
        <v>2030</v>
      </c>
      <c r="AP42" s="5" t="str">
        <f>"2031"</f>
        <v>2031</v>
      </c>
      <c r="AQ42" s="5" t="str">
        <f>"2032"</f>
        <v>2032</v>
      </c>
      <c r="AR42" s="5" t="str">
        <f>"2033"</f>
        <v>2033</v>
      </c>
      <c r="AS42" s="5" t="str">
        <f>"2034"</f>
        <v>2034</v>
      </c>
      <c r="AT42" s="5" t="str">
        <f>"2035"</f>
        <v>2035</v>
      </c>
      <c r="AU42" s="5" t="str">
        <f>"2036"</f>
        <v>2036</v>
      </c>
      <c r="AV42" s="5" t="str">
        <f>"2037"</f>
        <v>2037</v>
      </c>
      <c r="AW42" s="5" t="str">
        <f>"2038"</f>
        <v>2038</v>
      </c>
      <c r="AX42" s="5" t="str">
        <f>"2039"</f>
        <v>2039</v>
      </c>
      <c r="AY42" s="5" t="str">
        <f>"2040"</f>
        <v>2040</v>
      </c>
      <c r="AZ42" s="5" t="str">
        <f>"2041"</f>
        <v>2041</v>
      </c>
      <c r="BA42" s="5" t="str">
        <f>"2042"</f>
        <v>2042</v>
      </c>
      <c r="BB42" s="5" t="str">
        <f>"2043"</f>
        <v>2043</v>
      </c>
      <c r="BC42" s="5" t="str">
        <f>"2044"</f>
        <v>2044</v>
      </c>
      <c r="BD42" s="5" t="str">
        <f>"2045"</f>
        <v>2045</v>
      </c>
      <c r="BE42" s="5" t="str">
        <f>"2046"</f>
        <v>2046</v>
      </c>
      <c r="BF42" s="5" t="str">
        <f>"2047"</f>
        <v>2047</v>
      </c>
      <c r="BG42" s="5" t="str">
        <f>"2048"</f>
        <v>2048</v>
      </c>
      <c r="BH42" s="5" t="str">
        <f>"2049"</f>
        <v>2049</v>
      </c>
      <c r="BI42" s="5" t="str">
        <f>"2050"</f>
        <v>2050</v>
      </c>
      <c r="BJ42" s="5" t="str">
        <f>"2051"</f>
        <v>2051</v>
      </c>
      <c r="BK42" s="5" t="str">
        <f>"2052"</f>
        <v>2052</v>
      </c>
      <c r="BL42" s="5" t="str">
        <f>"2053"</f>
        <v>2053</v>
      </c>
      <c r="BM42" s="5" t="str">
        <f>"2054"</f>
        <v>2054</v>
      </c>
      <c r="BN42" s="5" t="str">
        <f>"2055"</f>
        <v>2055</v>
      </c>
      <c r="BO42" s="5" t="str">
        <f>"2056"</f>
        <v>2056</v>
      </c>
      <c r="BP42" s="5" t="str">
        <f>"2057"</f>
        <v>2057</v>
      </c>
      <c r="BQ42" s="5" t="str">
        <f>"2058"</f>
        <v>2058</v>
      </c>
      <c r="BR42" s="5" t="str">
        <f>"2059"</f>
        <v>2059</v>
      </c>
      <c r="BS42" s="5" t="str">
        <f>"2060"</f>
        <v>2060</v>
      </c>
      <c r="BT42" s="5" t="str">
        <f>"2061"</f>
        <v>2061</v>
      </c>
      <c r="BU42" s="5" t="str">
        <f>"2062"</f>
        <v>2062</v>
      </c>
      <c r="BV42" s="5" t="str">
        <f>"2063"</f>
        <v>2063</v>
      </c>
      <c r="BW42" s="5" t="str">
        <f>"2064"</f>
        <v>2064</v>
      </c>
      <c r="BX42" s="5" t="str">
        <f>"2065"</f>
        <v>2065</v>
      </c>
      <c r="BY42" s="5" t="str">
        <f>"2066"</f>
        <v>2066</v>
      </c>
      <c r="BZ42" s="5" t="str">
        <f>"2067"</f>
        <v>2067</v>
      </c>
      <c r="CA42" s="5" t="str">
        <f>"2068"</f>
        <v>2068</v>
      </c>
      <c r="CB42" s="5" t="str">
        <f>"2069"</f>
        <v>2069</v>
      </c>
      <c r="CC42" s="5" t="str">
        <f>"2070"</f>
        <v>2070</v>
      </c>
      <c r="CD42" s="1"/>
    </row>
    <row r="43" spans="1:82" x14ac:dyDescent="0.25">
      <c r="A43" s="2" t="str">
        <f>"Bevolking op 01/01"</f>
        <v>Bevolking op 01/01</v>
      </c>
      <c r="B43" s="2">
        <v>2919226</v>
      </c>
      <c r="C43" s="2">
        <v>2932631</v>
      </c>
      <c r="D43" s="2">
        <v>2947602</v>
      </c>
      <c r="E43" s="2">
        <v>2958990</v>
      </c>
      <c r="F43" s="2">
        <v>2969483</v>
      </c>
      <c r="G43" s="2">
        <v>2978229</v>
      </c>
      <c r="H43" s="2">
        <v>2988109</v>
      </c>
      <c r="I43" s="2">
        <v>2995742</v>
      </c>
      <c r="J43" s="2">
        <v>3003287</v>
      </c>
      <c r="K43" s="2">
        <v>3010741</v>
      </c>
      <c r="L43" s="2">
        <v>3017612</v>
      </c>
      <c r="M43" s="2">
        <v>3027715</v>
      </c>
      <c r="N43" s="2">
        <v>3038995</v>
      </c>
      <c r="O43" s="2">
        <v>3049384</v>
      </c>
      <c r="P43" s="2">
        <v>3063336</v>
      </c>
      <c r="Q43" s="2">
        <v>3081104</v>
      </c>
      <c r="R43" s="2">
        <v>3100377</v>
      </c>
      <c r="S43" s="2">
        <v>3121644</v>
      </c>
      <c r="T43" s="2">
        <v>3144708</v>
      </c>
      <c r="U43" s="2">
        <v>3166649</v>
      </c>
      <c r="V43" s="2">
        <v>3193269</v>
      </c>
      <c r="W43" s="2">
        <v>3215213</v>
      </c>
      <c r="X43" s="2">
        <v>3230393</v>
      </c>
      <c r="Y43" s="2">
        <v>3244986</v>
      </c>
      <c r="Z43" s="2">
        <v>3261435</v>
      </c>
      <c r="AA43" s="2">
        <v>3276967</v>
      </c>
      <c r="AB43" s="2">
        <v>3294716</v>
      </c>
      <c r="AC43" s="2">
        <v>3311861</v>
      </c>
      <c r="AD43" s="2">
        <v>3327211</v>
      </c>
      <c r="AE43" s="2">
        <v>3342774</v>
      </c>
      <c r="AF43" s="2">
        <v>3358647</v>
      </c>
      <c r="AG43" s="2">
        <v>3373622</v>
      </c>
      <c r="AH43" s="2">
        <v>3387802</v>
      </c>
      <c r="AI43" s="2">
        <v>3401219</v>
      </c>
      <c r="AJ43" s="2">
        <v>3413903</v>
      </c>
      <c r="AK43" s="2">
        <v>3425936</v>
      </c>
      <c r="AL43" s="2">
        <v>3437403</v>
      </c>
      <c r="AM43" s="2">
        <v>3448978</v>
      </c>
      <c r="AN43" s="2">
        <v>3460699</v>
      </c>
      <c r="AO43" s="2">
        <v>3472652</v>
      </c>
      <c r="AP43" s="2">
        <v>3484898</v>
      </c>
      <c r="AQ43" s="2">
        <v>3497222</v>
      </c>
      <c r="AR43" s="2">
        <v>3509655</v>
      </c>
      <c r="AS43" s="2">
        <v>3522196</v>
      </c>
      <c r="AT43" s="2">
        <v>3534881</v>
      </c>
      <c r="AU43" s="2">
        <v>3547665</v>
      </c>
      <c r="AV43" s="2">
        <v>3560326</v>
      </c>
      <c r="AW43" s="2">
        <v>3572813</v>
      </c>
      <c r="AX43" s="2">
        <v>3585036</v>
      </c>
      <c r="AY43" s="2">
        <v>3596959</v>
      </c>
      <c r="AZ43" s="2">
        <v>3608500</v>
      </c>
      <c r="BA43" s="2">
        <v>3619606</v>
      </c>
      <c r="BB43" s="2">
        <v>3630252</v>
      </c>
      <c r="BC43" s="2">
        <v>3640395</v>
      </c>
      <c r="BD43" s="2">
        <v>3650056</v>
      </c>
      <c r="BE43" s="2">
        <v>3659243</v>
      </c>
      <c r="BF43" s="2">
        <v>3668013</v>
      </c>
      <c r="BG43" s="2">
        <v>3676404</v>
      </c>
      <c r="BH43" s="2">
        <v>3684455</v>
      </c>
      <c r="BI43" s="2">
        <v>3692259</v>
      </c>
      <c r="BJ43" s="2">
        <v>3699855</v>
      </c>
      <c r="BK43" s="2">
        <v>3707320</v>
      </c>
      <c r="BL43" s="2">
        <v>3714702</v>
      </c>
      <c r="BM43" s="2">
        <v>3722091</v>
      </c>
      <c r="BN43" s="2">
        <v>3729574</v>
      </c>
      <c r="BO43" s="2">
        <v>3737211</v>
      </c>
      <c r="BP43" s="2">
        <v>3745051</v>
      </c>
      <c r="BQ43" s="2">
        <v>3753182</v>
      </c>
      <c r="BR43" s="2">
        <v>3761669</v>
      </c>
      <c r="BS43" s="2">
        <v>3770555</v>
      </c>
      <c r="BT43" s="2">
        <v>3779877</v>
      </c>
      <c r="BU43" s="2">
        <v>3789676</v>
      </c>
      <c r="BV43" s="2">
        <v>3799950</v>
      </c>
      <c r="BW43" s="2">
        <v>3810713</v>
      </c>
      <c r="BX43" s="2">
        <v>3821950</v>
      </c>
      <c r="BY43" s="2">
        <v>3833646</v>
      </c>
      <c r="BZ43" s="2">
        <v>3845733</v>
      </c>
      <c r="CA43" s="2">
        <v>3858179</v>
      </c>
      <c r="CB43" s="2">
        <v>3870918</v>
      </c>
      <c r="CC43" s="2">
        <v>3883891</v>
      </c>
    </row>
    <row r="44" spans="1:82" x14ac:dyDescent="0.25">
      <c r="A44" s="2" t="str">
        <f>"Natuurlijk saldo"</f>
        <v>Natuurlijk saldo</v>
      </c>
      <c r="B44" s="2">
        <v>7335</v>
      </c>
      <c r="C44" s="2">
        <v>7217</v>
      </c>
      <c r="D44" s="2">
        <v>5242</v>
      </c>
      <c r="E44" s="2">
        <v>4223</v>
      </c>
      <c r="F44" s="2">
        <v>3948</v>
      </c>
      <c r="G44" s="2">
        <v>3992</v>
      </c>
      <c r="H44" s="2">
        <v>3952</v>
      </c>
      <c r="I44" s="2">
        <v>2574</v>
      </c>
      <c r="J44" s="2">
        <v>2154</v>
      </c>
      <c r="K44" s="2">
        <v>2044</v>
      </c>
      <c r="L44" s="2">
        <v>1822</v>
      </c>
      <c r="M44" s="2">
        <v>351</v>
      </c>
      <c r="N44" s="2">
        <v>-189</v>
      </c>
      <c r="O44" s="2">
        <v>2468</v>
      </c>
      <c r="P44" s="2">
        <v>2785</v>
      </c>
      <c r="Q44" s="2">
        <v>4366</v>
      </c>
      <c r="R44" s="2">
        <v>5374</v>
      </c>
      <c r="S44" s="2">
        <v>5496</v>
      </c>
      <c r="T44" s="2">
        <v>4686</v>
      </c>
      <c r="U44" s="2">
        <v>5031</v>
      </c>
      <c r="V44" s="2">
        <v>4963</v>
      </c>
      <c r="W44" s="2">
        <v>3090</v>
      </c>
      <c r="X44" s="2">
        <v>2423</v>
      </c>
      <c r="Y44" s="2">
        <v>3437</v>
      </c>
      <c r="Z44" s="2">
        <v>447</v>
      </c>
      <c r="AA44" s="2">
        <v>1734</v>
      </c>
      <c r="AB44" s="2">
        <v>6</v>
      </c>
      <c r="AC44" s="2">
        <v>-404</v>
      </c>
      <c r="AD44" s="2">
        <v>-110</v>
      </c>
      <c r="AE44" s="2">
        <v>191</v>
      </c>
      <c r="AF44" s="2">
        <v>461</v>
      </c>
      <c r="AG44" s="2">
        <v>699</v>
      </c>
      <c r="AH44" s="2">
        <v>898</v>
      </c>
      <c r="AI44" s="2">
        <v>1074</v>
      </c>
      <c r="AJ44" s="2">
        <v>1254</v>
      </c>
      <c r="AK44" s="2">
        <v>1450</v>
      </c>
      <c r="AL44" s="2">
        <v>1679</v>
      </c>
      <c r="AM44" s="2">
        <v>1961</v>
      </c>
      <c r="AN44" s="2">
        <v>2325</v>
      </c>
      <c r="AO44" s="2">
        <v>2761</v>
      </c>
      <c r="AP44" s="2">
        <v>2749</v>
      </c>
      <c r="AQ44" s="2">
        <v>2748</v>
      </c>
      <c r="AR44" s="2">
        <v>2766</v>
      </c>
      <c r="AS44" s="2">
        <v>2783</v>
      </c>
      <c r="AT44" s="2">
        <v>2759</v>
      </c>
      <c r="AU44" s="2">
        <v>2700</v>
      </c>
      <c r="AV44" s="2">
        <v>2571</v>
      </c>
      <c r="AW44" s="2">
        <v>2367</v>
      </c>
      <c r="AX44" s="2">
        <v>2088</v>
      </c>
      <c r="AY44" s="2">
        <v>1752</v>
      </c>
      <c r="AZ44" s="2">
        <v>1341</v>
      </c>
      <c r="BA44" s="2">
        <v>906</v>
      </c>
      <c r="BB44" s="2">
        <v>442</v>
      </c>
      <c r="BC44" s="2">
        <v>-11</v>
      </c>
      <c r="BD44" s="2">
        <v>-438</v>
      </c>
      <c r="BE44" s="2">
        <v>-822</v>
      </c>
      <c r="BF44" s="2">
        <v>-1159</v>
      </c>
      <c r="BG44" s="2">
        <v>-1448</v>
      </c>
      <c r="BH44" s="2">
        <v>-1666</v>
      </c>
      <c r="BI44" s="2">
        <v>-1828</v>
      </c>
      <c r="BJ44" s="2">
        <v>-1930</v>
      </c>
      <c r="BK44" s="2">
        <v>-1966</v>
      </c>
      <c r="BL44" s="2">
        <v>-1933</v>
      </c>
      <c r="BM44" s="2">
        <v>-1826</v>
      </c>
      <c r="BN44" s="2">
        <v>-1651</v>
      </c>
      <c r="BO44" s="2">
        <v>-1417</v>
      </c>
      <c r="BP44" s="2">
        <v>-1107</v>
      </c>
      <c r="BQ44" s="2">
        <v>-743</v>
      </c>
      <c r="BR44" s="2">
        <v>-328</v>
      </c>
      <c r="BS44" s="2">
        <v>117</v>
      </c>
      <c r="BT44" s="2">
        <v>599</v>
      </c>
      <c r="BU44" s="2">
        <v>1086</v>
      </c>
      <c r="BV44" s="2">
        <v>1580</v>
      </c>
      <c r="BW44" s="2">
        <v>2052</v>
      </c>
      <c r="BX44" s="2">
        <v>2504</v>
      </c>
      <c r="BY44" s="2">
        <v>2890</v>
      </c>
      <c r="BZ44" s="2">
        <v>3247</v>
      </c>
      <c r="CA44" s="2">
        <v>3538</v>
      </c>
      <c r="CB44" s="2">
        <v>3771</v>
      </c>
      <c r="CC44" s="2">
        <v>3949</v>
      </c>
    </row>
    <row r="45" spans="1:82" x14ac:dyDescent="0.25">
      <c r="A45" s="2" t="str">
        <f>"Geboorten"</f>
        <v>Geboorten</v>
      </c>
      <c r="B45" s="2">
        <v>34476</v>
      </c>
      <c r="C45" s="2">
        <v>34439</v>
      </c>
      <c r="D45" s="2">
        <v>33547</v>
      </c>
      <c r="E45" s="2">
        <v>31741</v>
      </c>
      <c r="F45" s="2">
        <v>31563</v>
      </c>
      <c r="G45" s="2">
        <v>31634</v>
      </c>
      <c r="H45" s="2">
        <v>31609</v>
      </c>
      <c r="I45" s="2">
        <v>30627</v>
      </c>
      <c r="J45" s="2">
        <v>30396</v>
      </c>
      <c r="K45" s="2">
        <v>30305</v>
      </c>
      <c r="L45" s="2">
        <v>29632</v>
      </c>
      <c r="M45" s="2">
        <v>29042</v>
      </c>
      <c r="N45" s="2">
        <v>29224</v>
      </c>
      <c r="O45" s="2">
        <v>30313</v>
      </c>
      <c r="P45" s="2">
        <v>31006</v>
      </c>
      <c r="Q45" s="2">
        <v>32165</v>
      </c>
      <c r="R45" s="2">
        <v>33304</v>
      </c>
      <c r="S45" s="2">
        <v>34078</v>
      </c>
      <c r="T45" s="2">
        <v>33477</v>
      </c>
      <c r="U45" s="2">
        <v>34290</v>
      </c>
      <c r="V45" s="2">
        <v>33753</v>
      </c>
      <c r="W45" s="2">
        <v>33520</v>
      </c>
      <c r="X45" s="2">
        <v>32960</v>
      </c>
      <c r="Y45" s="2">
        <v>32746</v>
      </c>
      <c r="Z45" s="2">
        <v>32002</v>
      </c>
      <c r="AA45" s="2">
        <v>32199</v>
      </c>
      <c r="AB45" s="2">
        <v>31496</v>
      </c>
      <c r="AC45" s="2">
        <v>31588</v>
      </c>
      <c r="AD45" s="2">
        <v>32053</v>
      </c>
      <c r="AE45" s="2">
        <v>32499</v>
      </c>
      <c r="AF45" s="2">
        <v>32890</v>
      </c>
      <c r="AG45" s="2">
        <v>33223</v>
      </c>
      <c r="AH45" s="2">
        <v>33488</v>
      </c>
      <c r="AI45" s="2">
        <v>33722</v>
      </c>
      <c r="AJ45" s="2">
        <v>33942</v>
      </c>
      <c r="AK45" s="2">
        <v>34174</v>
      </c>
      <c r="AL45" s="2">
        <v>34431</v>
      </c>
      <c r="AM45" s="2">
        <v>34746</v>
      </c>
      <c r="AN45" s="2">
        <v>35158</v>
      </c>
      <c r="AO45" s="2">
        <v>35665</v>
      </c>
      <c r="AP45" s="2">
        <v>35752</v>
      </c>
      <c r="AQ45" s="2">
        <v>35892</v>
      </c>
      <c r="AR45" s="2">
        <v>36092</v>
      </c>
      <c r="AS45" s="2">
        <v>36331</v>
      </c>
      <c r="AT45" s="2">
        <v>36575</v>
      </c>
      <c r="AU45" s="2">
        <v>36820</v>
      </c>
      <c r="AV45" s="2">
        <v>37031</v>
      </c>
      <c r="AW45" s="2">
        <v>37197</v>
      </c>
      <c r="AX45" s="2">
        <v>37307</v>
      </c>
      <c r="AY45" s="2">
        <v>37372</v>
      </c>
      <c r="AZ45" s="2">
        <v>37377</v>
      </c>
      <c r="BA45" s="2">
        <v>37356</v>
      </c>
      <c r="BB45" s="2">
        <v>37311</v>
      </c>
      <c r="BC45" s="2">
        <v>37256</v>
      </c>
      <c r="BD45" s="2">
        <v>37221</v>
      </c>
      <c r="BE45" s="2">
        <v>37212</v>
      </c>
      <c r="BF45" s="2">
        <v>37228</v>
      </c>
      <c r="BG45" s="2">
        <v>37281</v>
      </c>
      <c r="BH45" s="2">
        <v>37376</v>
      </c>
      <c r="BI45" s="2">
        <v>37500</v>
      </c>
      <c r="BJ45" s="2">
        <v>37649</v>
      </c>
      <c r="BK45" s="2">
        <v>37818</v>
      </c>
      <c r="BL45" s="2">
        <v>38006</v>
      </c>
      <c r="BM45" s="2">
        <v>38208</v>
      </c>
      <c r="BN45" s="2">
        <v>38424</v>
      </c>
      <c r="BO45" s="2">
        <v>38646</v>
      </c>
      <c r="BP45" s="2">
        <v>38877</v>
      </c>
      <c r="BQ45" s="2">
        <v>39110</v>
      </c>
      <c r="BR45" s="2">
        <v>39337</v>
      </c>
      <c r="BS45" s="2">
        <v>39558</v>
      </c>
      <c r="BT45" s="2">
        <v>39774</v>
      </c>
      <c r="BU45" s="2">
        <v>39973</v>
      </c>
      <c r="BV45" s="2">
        <v>40167</v>
      </c>
      <c r="BW45" s="2">
        <v>40340</v>
      </c>
      <c r="BX45" s="2">
        <v>40505</v>
      </c>
      <c r="BY45" s="2">
        <v>40641</v>
      </c>
      <c r="BZ45" s="2">
        <v>40771</v>
      </c>
      <c r="CA45" s="2">
        <v>40879</v>
      </c>
      <c r="CB45" s="2">
        <v>40964</v>
      </c>
      <c r="CC45" s="2">
        <v>41037</v>
      </c>
    </row>
    <row r="46" spans="1:82" x14ac:dyDescent="0.25">
      <c r="A46" s="2" t="str">
        <f>"Overlijdens"</f>
        <v>Overlijdens</v>
      </c>
      <c r="B46" s="2">
        <v>27141</v>
      </c>
      <c r="C46" s="2">
        <v>27222</v>
      </c>
      <c r="D46" s="2">
        <v>28305</v>
      </c>
      <c r="E46" s="2">
        <v>27518</v>
      </c>
      <c r="F46" s="2">
        <v>27615</v>
      </c>
      <c r="G46" s="2">
        <v>27642</v>
      </c>
      <c r="H46" s="2">
        <v>27657</v>
      </c>
      <c r="I46" s="2">
        <v>28053</v>
      </c>
      <c r="J46" s="2">
        <v>28242</v>
      </c>
      <c r="K46" s="2">
        <v>28261</v>
      </c>
      <c r="L46" s="2">
        <v>27810</v>
      </c>
      <c r="M46" s="2">
        <v>28691</v>
      </c>
      <c r="N46" s="2">
        <v>29413</v>
      </c>
      <c r="O46" s="2">
        <v>27845</v>
      </c>
      <c r="P46" s="2">
        <v>28221</v>
      </c>
      <c r="Q46" s="2">
        <v>27799</v>
      </c>
      <c r="R46" s="2">
        <v>27930</v>
      </c>
      <c r="S46" s="2">
        <v>28582</v>
      </c>
      <c r="T46" s="2">
        <v>28791</v>
      </c>
      <c r="U46" s="2">
        <v>29259</v>
      </c>
      <c r="V46" s="2">
        <v>28790</v>
      </c>
      <c r="W46" s="2">
        <v>30430</v>
      </c>
      <c r="X46" s="2">
        <v>30537</v>
      </c>
      <c r="Y46" s="2">
        <v>29309</v>
      </c>
      <c r="Z46" s="2">
        <v>31555</v>
      </c>
      <c r="AA46" s="2">
        <v>30465</v>
      </c>
      <c r="AB46" s="2">
        <v>31490</v>
      </c>
      <c r="AC46" s="2">
        <v>31992</v>
      </c>
      <c r="AD46" s="2">
        <v>32163</v>
      </c>
      <c r="AE46" s="2">
        <v>32308</v>
      </c>
      <c r="AF46" s="2">
        <v>32429</v>
      </c>
      <c r="AG46" s="2">
        <v>32524</v>
      </c>
      <c r="AH46" s="2">
        <v>32590</v>
      </c>
      <c r="AI46" s="2">
        <v>32648</v>
      </c>
      <c r="AJ46" s="2">
        <v>32688</v>
      </c>
      <c r="AK46" s="2">
        <v>32724</v>
      </c>
      <c r="AL46" s="2">
        <v>32752</v>
      </c>
      <c r="AM46" s="2">
        <v>32785</v>
      </c>
      <c r="AN46" s="2">
        <v>32833</v>
      </c>
      <c r="AO46" s="2">
        <v>32904</v>
      </c>
      <c r="AP46" s="2">
        <v>33003</v>
      </c>
      <c r="AQ46" s="2">
        <v>33144</v>
      </c>
      <c r="AR46" s="2">
        <v>33326</v>
      </c>
      <c r="AS46" s="2">
        <v>33548</v>
      </c>
      <c r="AT46" s="2">
        <v>33816</v>
      </c>
      <c r="AU46" s="2">
        <v>34120</v>
      </c>
      <c r="AV46" s="2">
        <v>34460</v>
      </c>
      <c r="AW46" s="2">
        <v>34830</v>
      </c>
      <c r="AX46" s="2">
        <v>35219</v>
      </c>
      <c r="AY46" s="2">
        <v>35620</v>
      </c>
      <c r="AZ46" s="2">
        <v>36036</v>
      </c>
      <c r="BA46" s="2">
        <v>36450</v>
      </c>
      <c r="BB46" s="2">
        <v>36869</v>
      </c>
      <c r="BC46" s="2">
        <v>37267</v>
      </c>
      <c r="BD46" s="2">
        <v>37659</v>
      </c>
      <c r="BE46" s="2">
        <v>38034</v>
      </c>
      <c r="BF46" s="2">
        <v>38387</v>
      </c>
      <c r="BG46" s="2">
        <v>38729</v>
      </c>
      <c r="BH46" s="2">
        <v>39042</v>
      </c>
      <c r="BI46" s="2">
        <v>39328</v>
      </c>
      <c r="BJ46" s="2">
        <v>39579</v>
      </c>
      <c r="BK46" s="2">
        <v>39784</v>
      </c>
      <c r="BL46" s="2">
        <v>39939</v>
      </c>
      <c r="BM46" s="2">
        <v>40034</v>
      </c>
      <c r="BN46" s="2">
        <v>40075</v>
      </c>
      <c r="BO46" s="2">
        <v>40063</v>
      </c>
      <c r="BP46" s="2">
        <v>39984</v>
      </c>
      <c r="BQ46" s="2">
        <v>39853</v>
      </c>
      <c r="BR46" s="2">
        <v>39665</v>
      </c>
      <c r="BS46" s="2">
        <v>39441</v>
      </c>
      <c r="BT46" s="2">
        <v>39175</v>
      </c>
      <c r="BU46" s="2">
        <v>38887</v>
      </c>
      <c r="BV46" s="2">
        <v>38587</v>
      </c>
      <c r="BW46" s="2">
        <v>38288</v>
      </c>
      <c r="BX46" s="2">
        <v>38001</v>
      </c>
      <c r="BY46" s="2">
        <v>37751</v>
      </c>
      <c r="BZ46" s="2">
        <v>37524</v>
      </c>
      <c r="CA46" s="2">
        <v>37341</v>
      </c>
      <c r="CB46" s="2">
        <v>37193</v>
      </c>
      <c r="CC46" s="2">
        <v>37088</v>
      </c>
    </row>
    <row r="47" spans="1:82" x14ac:dyDescent="0.25">
      <c r="A47" s="2" t="str">
        <f>"Intern migratiesaldo"</f>
        <v>Intern migratiesaldo</v>
      </c>
      <c r="B47" s="2">
        <v>2691</v>
      </c>
      <c r="C47" s="2">
        <v>2772</v>
      </c>
      <c r="D47" s="2">
        <v>2389</v>
      </c>
      <c r="E47" s="2">
        <v>2304</v>
      </c>
      <c r="F47" s="2">
        <v>1943</v>
      </c>
      <c r="G47" s="2">
        <v>1631</v>
      </c>
      <c r="H47" s="2">
        <v>1712</v>
      </c>
      <c r="I47" s="2">
        <v>1532</v>
      </c>
      <c r="J47" s="2">
        <v>1299</v>
      </c>
      <c r="K47" s="2">
        <v>1263</v>
      </c>
      <c r="L47" s="2">
        <v>1424</v>
      </c>
      <c r="M47" s="2">
        <v>1832</v>
      </c>
      <c r="N47" s="2">
        <v>2147</v>
      </c>
      <c r="O47" s="2">
        <v>2875</v>
      </c>
      <c r="P47" s="2">
        <v>2745</v>
      </c>
      <c r="Q47" s="2">
        <v>3245</v>
      </c>
      <c r="R47" s="2">
        <v>3142</v>
      </c>
      <c r="S47" s="2">
        <v>3640</v>
      </c>
      <c r="T47" s="2">
        <v>3193</v>
      </c>
      <c r="U47" s="2">
        <v>3626</v>
      </c>
      <c r="V47" s="2">
        <v>3618</v>
      </c>
      <c r="W47" s="2">
        <v>3417</v>
      </c>
      <c r="X47" s="2">
        <v>3624</v>
      </c>
      <c r="Y47" s="2">
        <v>3805</v>
      </c>
      <c r="Z47" s="2">
        <v>4243</v>
      </c>
      <c r="AA47" s="2">
        <v>5513</v>
      </c>
      <c r="AB47" s="2">
        <v>5389</v>
      </c>
      <c r="AC47" s="2">
        <v>4928</v>
      </c>
      <c r="AD47" s="2">
        <v>5048</v>
      </c>
      <c r="AE47" s="2">
        <v>5157</v>
      </c>
      <c r="AF47" s="2">
        <v>5173</v>
      </c>
      <c r="AG47" s="2">
        <v>5199</v>
      </c>
      <c r="AH47" s="2">
        <v>5221</v>
      </c>
      <c r="AI47" s="2">
        <v>5215</v>
      </c>
      <c r="AJ47" s="2">
        <v>5217</v>
      </c>
      <c r="AK47" s="2">
        <v>5206</v>
      </c>
      <c r="AL47" s="2">
        <v>5193</v>
      </c>
      <c r="AM47" s="2">
        <v>5195</v>
      </c>
      <c r="AN47" s="2">
        <v>5192</v>
      </c>
      <c r="AO47" s="2">
        <v>5192</v>
      </c>
      <c r="AP47" s="2">
        <v>5185</v>
      </c>
      <c r="AQ47" s="2">
        <v>5185</v>
      </c>
      <c r="AR47" s="2">
        <v>5201</v>
      </c>
      <c r="AS47" s="2">
        <v>5224</v>
      </c>
      <c r="AT47" s="2">
        <v>5250</v>
      </c>
      <c r="AU47" s="2">
        <v>5273</v>
      </c>
      <c r="AV47" s="2">
        <v>5314</v>
      </c>
      <c r="AW47" s="2">
        <v>5328</v>
      </c>
      <c r="AX47" s="2">
        <v>5371</v>
      </c>
      <c r="AY47" s="2">
        <v>5390</v>
      </c>
      <c r="AZ47" s="2">
        <v>5426</v>
      </c>
      <c r="BA47" s="2">
        <v>5452</v>
      </c>
      <c r="BB47" s="2">
        <v>5458</v>
      </c>
      <c r="BC47" s="2">
        <v>5479</v>
      </c>
      <c r="BD47" s="2">
        <v>5480</v>
      </c>
      <c r="BE47" s="2">
        <v>5484</v>
      </c>
      <c r="BF47" s="2">
        <v>5481</v>
      </c>
      <c r="BG47" s="2">
        <v>5482</v>
      </c>
      <c r="BH47" s="2">
        <v>5489</v>
      </c>
      <c r="BI47" s="2">
        <v>5485</v>
      </c>
      <c r="BJ47" s="2">
        <v>5492</v>
      </c>
      <c r="BK47" s="2">
        <v>5477</v>
      </c>
      <c r="BL47" s="2">
        <v>5484</v>
      </c>
      <c r="BM47" s="2">
        <v>5492</v>
      </c>
      <c r="BN47" s="2">
        <v>5504</v>
      </c>
      <c r="BO47" s="2">
        <v>5497</v>
      </c>
      <c r="BP47" s="2">
        <v>5508</v>
      </c>
      <c r="BQ47" s="2">
        <v>5525</v>
      </c>
      <c r="BR47" s="2">
        <v>5538</v>
      </c>
      <c r="BS47" s="2">
        <v>5554</v>
      </c>
      <c r="BT47" s="2">
        <v>5569</v>
      </c>
      <c r="BU47" s="2">
        <v>5585</v>
      </c>
      <c r="BV47" s="2">
        <v>5601</v>
      </c>
      <c r="BW47" s="2">
        <v>5624</v>
      </c>
      <c r="BX47" s="2">
        <v>5643</v>
      </c>
      <c r="BY47" s="2">
        <v>5665</v>
      </c>
      <c r="BZ47" s="2">
        <v>5681</v>
      </c>
      <c r="CA47" s="2">
        <v>5705</v>
      </c>
      <c r="CB47" s="2">
        <v>5716</v>
      </c>
      <c r="CC47" s="2">
        <v>5733</v>
      </c>
    </row>
    <row r="48" spans="1:82" x14ac:dyDescent="0.25">
      <c r="A48" s="2" t="str">
        <f>"Interne immigratie"</f>
        <v>Interne immigratie</v>
      </c>
      <c r="B48" s="2">
        <v>10514</v>
      </c>
      <c r="C48" s="2">
        <v>11111</v>
      </c>
      <c r="D48" s="2">
        <v>11015</v>
      </c>
      <c r="E48" s="2">
        <v>11185</v>
      </c>
      <c r="F48" s="2">
        <v>10878</v>
      </c>
      <c r="G48" s="2">
        <v>10694</v>
      </c>
      <c r="H48" s="2">
        <v>10786</v>
      </c>
      <c r="I48" s="2">
        <v>10552</v>
      </c>
      <c r="J48" s="2">
        <v>10625</v>
      </c>
      <c r="K48" s="2">
        <v>10077</v>
      </c>
      <c r="L48" s="2">
        <v>10275</v>
      </c>
      <c r="M48" s="2">
        <v>10888</v>
      </c>
      <c r="N48" s="2">
        <v>11229</v>
      </c>
      <c r="O48" s="2">
        <v>12100</v>
      </c>
      <c r="P48" s="2">
        <v>12150</v>
      </c>
      <c r="Q48" s="2">
        <v>12721</v>
      </c>
      <c r="R48" s="2">
        <v>12835</v>
      </c>
      <c r="S48" s="2">
        <v>13366</v>
      </c>
      <c r="T48" s="2">
        <v>13024</v>
      </c>
      <c r="U48" s="2">
        <v>14199</v>
      </c>
      <c r="V48" s="2">
        <v>13929</v>
      </c>
      <c r="W48" s="2">
        <v>13924</v>
      </c>
      <c r="X48" s="2">
        <v>14062</v>
      </c>
      <c r="Y48" s="2">
        <v>14284</v>
      </c>
      <c r="Z48" s="2">
        <v>14837</v>
      </c>
      <c r="AA48" s="2">
        <v>16000</v>
      </c>
      <c r="AB48" s="2">
        <v>16072</v>
      </c>
      <c r="AC48" s="2">
        <v>15585</v>
      </c>
      <c r="AD48" s="2">
        <v>15745</v>
      </c>
      <c r="AE48" s="2">
        <v>15908</v>
      </c>
      <c r="AF48" s="2">
        <v>15983</v>
      </c>
      <c r="AG48" s="2">
        <v>16057</v>
      </c>
      <c r="AH48" s="2">
        <v>16120</v>
      </c>
      <c r="AI48" s="2">
        <v>16150</v>
      </c>
      <c r="AJ48" s="2">
        <v>16191</v>
      </c>
      <c r="AK48" s="2">
        <v>16213</v>
      </c>
      <c r="AL48" s="2">
        <v>16238</v>
      </c>
      <c r="AM48" s="2">
        <v>16275</v>
      </c>
      <c r="AN48" s="2">
        <v>16325</v>
      </c>
      <c r="AO48" s="2">
        <v>16383</v>
      </c>
      <c r="AP48" s="2">
        <v>16433</v>
      </c>
      <c r="AQ48" s="2">
        <v>16503</v>
      </c>
      <c r="AR48" s="2">
        <v>16579</v>
      </c>
      <c r="AS48" s="2">
        <v>16651</v>
      </c>
      <c r="AT48" s="2">
        <v>16727</v>
      </c>
      <c r="AU48" s="2">
        <v>16795</v>
      </c>
      <c r="AV48" s="2">
        <v>16864</v>
      </c>
      <c r="AW48" s="2">
        <v>16921</v>
      </c>
      <c r="AX48" s="2">
        <v>16982</v>
      </c>
      <c r="AY48" s="2">
        <v>17030</v>
      </c>
      <c r="AZ48" s="2">
        <v>17076</v>
      </c>
      <c r="BA48" s="2">
        <v>17114</v>
      </c>
      <c r="BB48" s="2">
        <v>17148</v>
      </c>
      <c r="BC48" s="2">
        <v>17192</v>
      </c>
      <c r="BD48" s="2">
        <v>17233</v>
      </c>
      <c r="BE48" s="2">
        <v>17272</v>
      </c>
      <c r="BF48" s="2">
        <v>17314</v>
      </c>
      <c r="BG48" s="2">
        <v>17362</v>
      </c>
      <c r="BH48" s="2">
        <v>17412</v>
      </c>
      <c r="BI48" s="2">
        <v>17453</v>
      </c>
      <c r="BJ48" s="2">
        <v>17509</v>
      </c>
      <c r="BK48" s="2">
        <v>17548</v>
      </c>
      <c r="BL48" s="2">
        <v>17608</v>
      </c>
      <c r="BM48" s="2">
        <v>17660</v>
      </c>
      <c r="BN48" s="2">
        <v>17722</v>
      </c>
      <c r="BO48" s="2">
        <v>17772</v>
      </c>
      <c r="BP48" s="2">
        <v>17831</v>
      </c>
      <c r="BQ48" s="2">
        <v>17894</v>
      </c>
      <c r="BR48" s="2">
        <v>17954</v>
      </c>
      <c r="BS48" s="2">
        <v>18014</v>
      </c>
      <c r="BT48" s="2">
        <v>18077</v>
      </c>
      <c r="BU48" s="2">
        <v>18132</v>
      </c>
      <c r="BV48" s="2">
        <v>18195</v>
      </c>
      <c r="BW48" s="2">
        <v>18255</v>
      </c>
      <c r="BX48" s="2">
        <v>18315</v>
      </c>
      <c r="BY48" s="2">
        <v>18372</v>
      </c>
      <c r="BZ48" s="2">
        <v>18431</v>
      </c>
      <c r="CA48" s="2">
        <v>18486</v>
      </c>
      <c r="CB48" s="2">
        <v>18535</v>
      </c>
      <c r="CC48" s="2">
        <v>18584</v>
      </c>
    </row>
    <row r="49" spans="1:81" x14ac:dyDescent="0.25">
      <c r="A49" s="2" t="str">
        <f>"Interne emigratie"</f>
        <v>Interne emigratie</v>
      </c>
      <c r="B49" s="2">
        <v>7823</v>
      </c>
      <c r="C49" s="2">
        <v>8339</v>
      </c>
      <c r="D49" s="2">
        <v>8626</v>
      </c>
      <c r="E49" s="2">
        <v>8881</v>
      </c>
      <c r="F49" s="2">
        <v>8935</v>
      </c>
      <c r="G49" s="2">
        <v>9063</v>
      </c>
      <c r="H49" s="2">
        <v>9074</v>
      </c>
      <c r="I49" s="2">
        <v>9020</v>
      </c>
      <c r="J49" s="2">
        <v>9326</v>
      </c>
      <c r="K49" s="2">
        <v>8814</v>
      </c>
      <c r="L49" s="2">
        <v>8851</v>
      </c>
      <c r="M49" s="2">
        <v>9056</v>
      </c>
      <c r="N49" s="2">
        <v>9082</v>
      </c>
      <c r="O49" s="2">
        <v>9225</v>
      </c>
      <c r="P49" s="2">
        <v>9405</v>
      </c>
      <c r="Q49" s="2">
        <v>9476</v>
      </c>
      <c r="R49" s="2">
        <v>9693</v>
      </c>
      <c r="S49" s="2">
        <v>9726</v>
      </c>
      <c r="T49" s="2">
        <v>9831</v>
      </c>
      <c r="U49" s="2">
        <v>10573</v>
      </c>
      <c r="V49" s="2">
        <v>10311</v>
      </c>
      <c r="W49" s="2">
        <v>10507</v>
      </c>
      <c r="X49" s="2">
        <v>10438</v>
      </c>
      <c r="Y49" s="2">
        <v>10479</v>
      </c>
      <c r="Z49" s="2">
        <v>10594</v>
      </c>
      <c r="AA49" s="2">
        <v>10487</v>
      </c>
      <c r="AB49" s="2">
        <v>10683</v>
      </c>
      <c r="AC49" s="2">
        <v>10657</v>
      </c>
      <c r="AD49" s="2">
        <v>10697</v>
      </c>
      <c r="AE49" s="2">
        <v>10751</v>
      </c>
      <c r="AF49" s="2">
        <v>10810</v>
      </c>
      <c r="AG49" s="2">
        <v>10858</v>
      </c>
      <c r="AH49" s="2">
        <v>10899</v>
      </c>
      <c r="AI49" s="2">
        <v>10935</v>
      </c>
      <c r="AJ49" s="2">
        <v>10974</v>
      </c>
      <c r="AK49" s="2">
        <v>11007</v>
      </c>
      <c r="AL49" s="2">
        <v>11045</v>
      </c>
      <c r="AM49" s="2">
        <v>11080</v>
      </c>
      <c r="AN49" s="2">
        <v>11133</v>
      </c>
      <c r="AO49" s="2">
        <v>11191</v>
      </c>
      <c r="AP49" s="2">
        <v>11248</v>
      </c>
      <c r="AQ49" s="2">
        <v>11318</v>
      </c>
      <c r="AR49" s="2">
        <v>11378</v>
      </c>
      <c r="AS49" s="2">
        <v>11427</v>
      </c>
      <c r="AT49" s="2">
        <v>11477</v>
      </c>
      <c r="AU49" s="2">
        <v>11522</v>
      </c>
      <c r="AV49" s="2">
        <v>11550</v>
      </c>
      <c r="AW49" s="2">
        <v>11593</v>
      </c>
      <c r="AX49" s="2">
        <v>11611</v>
      </c>
      <c r="AY49" s="2">
        <v>11640</v>
      </c>
      <c r="AZ49" s="2">
        <v>11650</v>
      </c>
      <c r="BA49" s="2">
        <v>11662</v>
      </c>
      <c r="BB49" s="2">
        <v>11690</v>
      </c>
      <c r="BC49" s="2">
        <v>11713</v>
      </c>
      <c r="BD49" s="2">
        <v>11753</v>
      </c>
      <c r="BE49" s="2">
        <v>11788</v>
      </c>
      <c r="BF49" s="2">
        <v>11833</v>
      </c>
      <c r="BG49" s="2">
        <v>11880</v>
      </c>
      <c r="BH49" s="2">
        <v>11923</v>
      </c>
      <c r="BI49" s="2">
        <v>11968</v>
      </c>
      <c r="BJ49" s="2">
        <v>12017</v>
      </c>
      <c r="BK49" s="2">
        <v>12071</v>
      </c>
      <c r="BL49" s="2">
        <v>12124</v>
      </c>
      <c r="BM49" s="2">
        <v>12168</v>
      </c>
      <c r="BN49" s="2">
        <v>12218</v>
      </c>
      <c r="BO49" s="2">
        <v>12275</v>
      </c>
      <c r="BP49" s="2">
        <v>12323</v>
      </c>
      <c r="BQ49" s="2">
        <v>12369</v>
      </c>
      <c r="BR49" s="2">
        <v>12416</v>
      </c>
      <c r="BS49" s="2">
        <v>12460</v>
      </c>
      <c r="BT49" s="2">
        <v>12508</v>
      </c>
      <c r="BU49" s="2">
        <v>12547</v>
      </c>
      <c r="BV49" s="2">
        <v>12594</v>
      </c>
      <c r="BW49" s="2">
        <v>12631</v>
      </c>
      <c r="BX49" s="2">
        <v>12672</v>
      </c>
      <c r="BY49" s="2">
        <v>12707</v>
      </c>
      <c r="BZ49" s="2">
        <v>12750</v>
      </c>
      <c r="CA49" s="2">
        <v>12781</v>
      </c>
      <c r="CB49" s="2">
        <v>12819</v>
      </c>
      <c r="CC49" s="2">
        <v>12851</v>
      </c>
    </row>
    <row r="50" spans="1:81" x14ac:dyDescent="0.25">
      <c r="A50" s="2" t="str">
        <f>"Extern migratiesaldo"</f>
        <v>Extern migratiesaldo</v>
      </c>
      <c r="B50" s="2">
        <v>3419</v>
      </c>
      <c r="C50" s="2">
        <v>4891</v>
      </c>
      <c r="D50" s="2">
        <v>3721</v>
      </c>
      <c r="E50" s="2">
        <v>3806</v>
      </c>
      <c r="F50" s="2">
        <v>4023</v>
      </c>
      <c r="G50" s="2">
        <v>3817</v>
      </c>
      <c r="H50" s="2">
        <v>1635</v>
      </c>
      <c r="I50" s="2">
        <v>2714</v>
      </c>
      <c r="J50" s="2">
        <v>3249</v>
      </c>
      <c r="K50" s="2">
        <v>3603</v>
      </c>
      <c r="L50" s="2">
        <v>7044</v>
      </c>
      <c r="M50" s="2">
        <v>8793</v>
      </c>
      <c r="N50" s="2">
        <v>7887</v>
      </c>
      <c r="O50" s="2">
        <v>8221</v>
      </c>
      <c r="P50" s="2">
        <v>11485</v>
      </c>
      <c r="Q50" s="2">
        <v>11017</v>
      </c>
      <c r="R50" s="2">
        <v>12216</v>
      </c>
      <c r="S50" s="2">
        <v>13794</v>
      </c>
      <c r="T50" s="2">
        <v>13913</v>
      </c>
      <c r="U50" s="2">
        <v>17192</v>
      </c>
      <c r="V50" s="2">
        <v>13614</v>
      </c>
      <c r="W50" s="2">
        <v>8667</v>
      </c>
      <c r="X50" s="2">
        <v>8697</v>
      </c>
      <c r="Y50" s="2">
        <v>9356</v>
      </c>
      <c r="Z50" s="2">
        <v>10787</v>
      </c>
      <c r="AA50" s="2">
        <v>10785</v>
      </c>
      <c r="AB50" s="2">
        <v>11885</v>
      </c>
      <c r="AC50" s="2">
        <v>10826</v>
      </c>
      <c r="AD50" s="2">
        <v>10625</v>
      </c>
      <c r="AE50" s="2">
        <v>10525</v>
      </c>
      <c r="AF50" s="2">
        <v>9341</v>
      </c>
      <c r="AG50" s="2">
        <v>8282</v>
      </c>
      <c r="AH50" s="2">
        <v>7298</v>
      </c>
      <c r="AI50" s="2">
        <v>6395</v>
      </c>
      <c r="AJ50" s="2">
        <v>5562</v>
      </c>
      <c r="AK50" s="2">
        <v>4811</v>
      </c>
      <c r="AL50" s="2">
        <v>4703</v>
      </c>
      <c r="AM50" s="2">
        <v>4565</v>
      </c>
      <c r="AN50" s="2">
        <v>4436</v>
      </c>
      <c r="AO50" s="2">
        <v>4293</v>
      </c>
      <c r="AP50" s="2">
        <v>4390</v>
      </c>
      <c r="AQ50" s="2">
        <v>4500</v>
      </c>
      <c r="AR50" s="2">
        <v>4574</v>
      </c>
      <c r="AS50" s="2">
        <v>4678</v>
      </c>
      <c r="AT50" s="2">
        <v>4775</v>
      </c>
      <c r="AU50" s="2">
        <v>4688</v>
      </c>
      <c r="AV50" s="2">
        <v>4602</v>
      </c>
      <c r="AW50" s="2">
        <v>4528</v>
      </c>
      <c r="AX50" s="2">
        <v>4464</v>
      </c>
      <c r="AY50" s="2">
        <v>4399</v>
      </c>
      <c r="AZ50" s="2">
        <v>4339</v>
      </c>
      <c r="BA50" s="2">
        <v>4288</v>
      </c>
      <c r="BB50" s="2">
        <v>4243</v>
      </c>
      <c r="BC50" s="2">
        <v>4193</v>
      </c>
      <c r="BD50" s="2">
        <v>4145</v>
      </c>
      <c r="BE50" s="2">
        <v>4108</v>
      </c>
      <c r="BF50" s="2">
        <v>4069</v>
      </c>
      <c r="BG50" s="2">
        <v>4017</v>
      </c>
      <c r="BH50" s="2">
        <v>3981</v>
      </c>
      <c r="BI50" s="2">
        <v>3939</v>
      </c>
      <c r="BJ50" s="2">
        <v>3903</v>
      </c>
      <c r="BK50" s="2">
        <v>3871</v>
      </c>
      <c r="BL50" s="2">
        <v>3838</v>
      </c>
      <c r="BM50" s="2">
        <v>3817</v>
      </c>
      <c r="BN50" s="2">
        <v>3784</v>
      </c>
      <c r="BO50" s="2">
        <v>3760</v>
      </c>
      <c r="BP50" s="2">
        <v>3730</v>
      </c>
      <c r="BQ50" s="2">
        <v>3705</v>
      </c>
      <c r="BR50" s="2">
        <v>3676</v>
      </c>
      <c r="BS50" s="2">
        <v>3651</v>
      </c>
      <c r="BT50" s="2">
        <v>3631</v>
      </c>
      <c r="BU50" s="2">
        <v>3603</v>
      </c>
      <c r="BV50" s="2">
        <v>3582</v>
      </c>
      <c r="BW50" s="2">
        <v>3561</v>
      </c>
      <c r="BX50" s="2">
        <v>3549</v>
      </c>
      <c r="BY50" s="2">
        <v>3532</v>
      </c>
      <c r="BZ50" s="2">
        <v>3518</v>
      </c>
      <c r="CA50" s="2">
        <v>3496</v>
      </c>
      <c r="CB50" s="2">
        <v>3486</v>
      </c>
      <c r="CC50" s="2">
        <v>3474</v>
      </c>
    </row>
    <row r="51" spans="1:81" x14ac:dyDescent="0.25">
      <c r="A51" s="2" t="str">
        <f>"Externe immigratie"</f>
        <v>Externe immigratie</v>
      </c>
      <c r="B51" s="2">
        <v>13540</v>
      </c>
      <c r="C51" s="2">
        <v>14151</v>
      </c>
      <c r="D51" s="2">
        <v>13598</v>
      </c>
      <c r="E51" s="2">
        <v>14430</v>
      </c>
      <c r="F51" s="2">
        <v>14719</v>
      </c>
      <c r="G51" s="2">
        <v>14708</v>
      </c>
      <c r="H51" s="2">
        <v>13606</v>
      </c>
      <c r="I51" s="2">
        <v>14565</v>
      </c>
      <c r="J51" s="2">
        <v>15757</v>
      </c>
      <c r="K51" s="2">
        <v>16451</v>
      </c>
      <c r="L51" s="2">
        <v>20097</v>
      </c>
      <c r="M51" s="2">
        <v>21698</v>
      </c>
      <c r="N51" s="2">
        <v>22100</v>
      </c>
      <c r="O51" s="2">
        <v>22286</v>
      </c>
      <c r="P51" s="2">
        <v>25558</v>
      </c>
      <c r="Q51" s="2">
        <v>25919</v>
      </c>
      <c r="R51" s="2">
        <v>28391</v>
      </c>
      <c r="S51" s="2">
        <v>30395</v>
      </c>
      <c r="T51" s="2">
        <v>31448</v>
      </c>
      <c r="U51" s="2">
        <v>32135</v>
      </c>
      <c r="V51" s="2">
        <v>31844</v>
      </c>
      <c r="W51" s="2">
        <v>28654</v>
      </c>
      <c r="X51" s="2">
        <v>28170</v>
      </c>
      <c r="Y51" s="2">
        <v>29797</v>
      </c>
      <c r="Z51" s="2">
        <v>30641</v>
      </c>
      <c r="AA51" s="2">
        <v>31695</v>
      </c>
      <c r="AB51" s="2">
        <v>32868</v>
      </c>
      <c r="AC51" s="2">
        <v>32646</v>
      </c>
      <c r="AD51" s="2">
        <v>33219</v>
      </c>
      <c r="AE51" s="2">
        <v>33854</v>
      </c>
      <c r="AF51" s="2">
        <v>33454</v>
      </c>
      <c r="AG51" s="2">
        <v>33057</v>
      </c>
      <c r="AH51" s="2">
        <v>32669</v>
      </c>
      <c r="AI51" s="2">
        <v>32277</v>
      </c>
      <c r="AJ51" s="2">
        <v>31897</v>
      </c>
      <c r="AK51" s="2">
        <v>31575</v>
      </c>
      <c r="AL51" s="2">
        <v>31259</v>
      </c>
      <c r="AM51" s="2">
        <v>30951</v>
      </c>
      <c r="AN51" s="2">
        <v>30649</v>
      </c>
      <c r="AO51" s="2">
        <v>30361</v>
      </c>
      <c r="AP51" s="2">
        <v>30346</v>
      </c>
      <c r="AQ51" s="2">
        <v>30344</v>
      </c>
      <c r="AR51" s="2">
        <v>30335</v>
      </c>
      <c r="AS51" s="2">
        <v>30340</v>
      </c>
      <c r="AT51" s="2">
        <v>30348</v>
      </c>
      <c r="AU51" s="2">
        <v>30362</v>
      </c>
      <c r="AV51" s="2">
        <v>30369</v>
      </c>
      <c r="AW51" s="2">
        <v>30389</v>
      </c>
      <c r="AX51" s="2">
        <v>30409</v>
      </c>
      <c r="AY51" s="2">
        <v>30428</v>
      </c>
      <c r="AZ51" s="2">
        <v>30453</v>
      </c>
      <c r="BA51" s="2">
        <v>30482</v>
      </c>
      <c r="BB51" s="2">
        <v>30518</v>
      </c>
      <c r="BC51" s="2">
        <v>30555</v>
      </c>
      <c r="BD51" s="2">
        <v>30597</v>
      </c>
      <c r="BE51" s="2">
        <v>30644</v>
      </c>
      <c r="BF51" s="2">
        <v>30695</v>
      </c>
      <c r="BG51" s="2">
        <v>30739</v>
      </c>
      <c r="BH51" s="2">
        <v>30792</v>
      </c>
      <c r="BI51" s="2">
        <v>30847</v>
      </c>
      <c r="BJ51" s="2">
        <v>30906</v>
      </c>
      <c r="BK51" s="2">
        <v>30964</v>
      </c>
      <c r="BL51" s="2">
        <v>31023</v>
      </c>
      <c r="BM51" s="2">
        <v>31086</v>
      </c>
      <c r="BN51" s="2">
        <v>31150</v>
      </c>
      <c r="BO51" s="2">
        <v>31211</v>
      </c>
      <c r="BP51" s="2">
        <v>31271</v>
      </c>
      <c r="BQ51" s="2">
        <v>31336</v>
      </c>
      <c r="BR51" s="2">
        <v>31395</v>
      </c>
      <c r="BS51" s="2">
        <v>31455</v>
      </c>
      <c r="BT51" s="2">
        <v>31514</v>
      </c>
      <c r="BU51" s="2">
        <v>31574</v>
      </c>
      <c r="BV51" s="2">
        <v>31632</v>
      </c>
      <c r="BW51" s="2">
        <v>31686</v>
      </c>
      <c r="BX51" s="2">
        <v>31748</v>
      </c>
      <c r="BY51" s="2">
        <v>31802</v>
      </c>
      <c r="BZ51" s="2">
        <v>31858</v>
      </c>
      <c r="CA51" s="2">
        <v>31906</v>
      </c>
      <c r="CB51" s="2">
        <v>31959</v>
      </c>
      <c r="CC51" s="2">
        <v>32011</v>
      </c>
    </row>
    <row r="52" spans="1:81" x14ac:dyDescent="0.25">
      <c r="A52" s="2" t="str">
        <f>"Externe emigratie"</f>
        <v>Externe emigratie</v>
      </c>
      <c r="B52" s="2">
        <v>10121</v>
      </c>
      <c r="C52" s="2">
        <v>9260</v>
      </c>
      <c r="D52" s="2">
        <v>9877</v>
      </c>
      <c r="E52" s="2">
        <v>10624</v>
      </c>
      <c r="F52" s="2">
        <v>10696</v>
      </c>
      <c r="G52" s="2">
        <v>10891</v>
      </c>
      <c r="H52" s="2">
        <v>11971</v>
      </c>
      <c r="I52" s="2">
        <v>11851</v>
      </c>
      <c r="J52" s="2">
        <v>12508</v>
      </c>
      <c r="K52" s="2">
        <v>12848</v>
      </c>
      <c r="L52" s="2">
        <v>13053</v>
      </c>
      <c r="M52" s="2">
        <v>12905</v>
      </c>
      <c r="N52" s="2">
        <v>14213</v>
      </c>
      <c r="O52" s="2">
        <v>14065</v>
      </c>
      <c r="P52" s="2">
        <v>14073</v>
      </c>
      <c r="Q52" s="2">
        <v>14902</v>
      </c>
      <c r="R52" s="2">
        <v>16175</v>
      </c>
      <c r="S52" s="2">
        <v>16601</v>
      </c>
      <c r="T52" s="2">
        <v>17535</v>
      </c>
      <c r="U52" s="2">
        <v>14943</v>
      </c>
      <c r="V52" s="2">
        <v>18230</v>
      </c>
      <c r="W52" s="2">
        <v>19987</v>
      </c>
      <c r="X52" s="2">
        <v>19473</v>
      </c>
      <c r="Y52" s="2">
        <v>20441</v>
      </c>
      <c r="Z52" s="2">
        <v>19854</v>
      </c>
      <c r="AA52" s="2">
        <v>20910</v>
      </c>
      <c r="AB52" s="2">
        <v>20983</v>
      </c>
      <c r="AC52" s="2">
        <v>21820</v>
      </c>
      <c r="AD52" s="2">
        <v>22594</v>
      </c>
      <c r="AE52" s="2">
        <v>23329</v>
      </c>
      <c r="AF52" s="2">
        <v>24113</v>
      </c>
      <c r="AG52" s="2">
        <v>24775</v>
      </c>
      <c r="AH52" s="2">
        <v>25371</v>
      </c>
      <c r="AI52" s="2">
        <v>25882</v>
      </c>
      <c r="AJ52" s="2">
        <v>26335</v>
      </c>
      <c r="AK52" s="2">
        <v>26764</v>
      </c>
      <c r="AL52" s="2">
        <v>26556</v>
      </c>
      <c r="AM52" s="2">
        <v>26386</v>
      </c>
      <c r="AN52" s="2">
        <v>26213</v>
      </c>
      <c r="AO52" s="2">
        <v>26068</v>
      </c>
      <c r="AP52" s="2">
        <v>25956</v>
      </c>
      <c r="AQ52" s="2">
        <v>25844</v>
      </c>
      <c r="AR52" s="2">
        <v>25761</v>
      </c>
      <c r="AS52" s="2">
        <v>25662</v>
      </c>
      <c r="AT52" s="2">
        <v>25573</v>
      </c>
      <c r="AU52" s="2">
        <v>25674</v>
      </c>
      <c r="AV52" s="2">
        <v>25767</v>
      </c>
      <c r="AW52" s="2">
        <v>25861</v>
      </c>
      <c r="AX52" s="2">
        <v>25945</v>
      </c>
      <c r="AY52" s="2">
        <v>26029</v>
      </c>
      <c r="AZ52" s="2">
        <v>26114</v>
      </c>
      <c r="BA52" s="2">
        <v>26194</v>
      </c>
      <c r="BB52" s="2">
        <v>26275</v>
      </c>
      <c r="BC52" s="2">
        <v>26362</v>
      </c>
      <c r="BD52" s="2">
        <v>26452</v>
      </c>
      <c r="BE52" s="2">
        <v>26536</v>
      </c>
      <c r="BF52" s="2">
        <v>26626</v>
      </c>
      <c r="BG52" s="2">
        <v>26722</v>
      </c>
      <c r="BH52" s="2">
        <v>26811</v>
      </c>
      <c r="BI52" s="2">
        <v>26908</v>
      </c>
      <c r="BJ52" s="2">
        <v>27003</v>
      </c>
      <c r="BK52" s="2">
        <v>27093</v>
      </c>
      <c r="BL52" s="2">
        <v>27185</v>
      </c>
      <c r="BM52" s="2">
        <v>27269</v>
      </c>
      <c r="BN52" s="2">
        <v>27366</v>
      </c>
      <c r="BO52" s="2">
        <v>27451</v>
      </c>
      <c r="BP52" s="2">
        <v>27541</v>
      </c>
      <c r="BQ52" s="2">
        <v>27631</v>
      </c>
      <c r="BR52" s="2">
        <v>27719</v>
      </c>
      <c r="BS52" s="2">
        <v>27804</v>
      </c>
      <c r="BT52" s="2">
        <v>27883</v>
      </c>
      <c r="BU52" s="2">
        <v>27971</v>
      </c>
      <c r="BV52" s="2">
        <v>28050</v>
      </c>
      <c r="BW52" s="2">
        <v>28125</v>
      </c>
      <c r="BX52" s="2">
        <v>28199</v>
      </c>
      <c r="BY52" s="2">
        <v>28270</v>
      </c>
      <c r="BZ52" s="2">
        <v>28340</v>
      </c>
      <c r="CA52" s="2">
        <v>28410</v>
      </c>
      <c r="CB52" s="2">
        <v>28473</v>
      </c>
      <c r="CC52" s="2">
        <v>28537</v>
      </c>
    </row>
    <row r="53" spans="1:81" x14ac:dyDescent="0.25">
      <c r="A53" s="2" t="str">
        <f>"Toename van de bevolking"</f>
        <v>Toename van de bevolking</v>
      </c>
      <c r="B53" s="2">
        <v>13445</v>
      </c>
      <c r="C53" s="2">
        <v>14880</v>
      </c>
      <c r="D53" s="2">
        <v>11352</v>
      </c>
      <c r="E53" s="2">
        <v>10333</v>
      </c>
      <c r="F53" s="2">
        <v>9914</v>
      </c>
      <c r="G53" s="2">
        <v>9440</v>
      </c>
      <c r="H53" s="2">
        <v>7299</v>
      </c>
      <c r="I53" s="2">
        <v>6820</v>
      </c>
      <c r="J53" s="2">
        <v>6702</v>
      </c>
      <c r="K53" s="2">
        <v>6910</v>
      </c>
      <c r="L53" s="2">
        <v>10290</v>
      </c>
      <c r="M53" s="2">
        <v>10976</v>
      </c>
      <c r="N53" s="2">
        <v>9845</v>
      </c>
      <c r="O53" s="2">
        <v>13564</v>
      </c>
      <c r="P53" s="2">
        <v>17015</v>
      </c>
      <c r="Q53" s="2">
        <v>18628</v>
      </c>
      <c r="R53" s="2">
        <v>20732</v>
      </c>
      <c r="S53" s="2">
        <v>22930</v>
      </c>
      <c r="T53" s="2">
        <v>21792</v>
      </c>
      <c r="U53" s="2">
        <v>25849</v>
      </c>
      <c r="V53" s="2">
        <v>22195</v>
      </c>
      <c r="W53" s="2">
        <v>15174</v>
      </c>
      <c r="X53" s="2">
        <v>14744</v>
      </c>
      <c r="Y53" s="2">
        <v>16598</v>
      </c>
      <c r="Z53" s="2">
        <v>15477</v>
      </c>
      <c r="AA53" s="2">
        <v>18032</v>
      </c>
      <c r="AB53" s="2">
        <v>17280</v>
      </c>
      <c r="AC53" s="2">
        <v>15350</v>
      </c>
      <c r="AD53" s="2">
        <v>15563</v>
      </c>
      <c r="AE53" s="2">
        <v>15873</v>
      </c>
      <c r="AF53" s="2">
        <v>14975</v>
      </c>
      <c r="AG53" s="2">
        <v>14180</v>
      </c>
      <c r="AH53" s="2">
        <v>13417</v>
      </c>
      <c r="AI53" s="2">
        <v>12684</v>
      </c>
      <c r="AJ53" s="2">
        <v>12033</v>
      </c>
      <c r="AK53" s="2">
        <v>11467</v>
      </c>
      <c r="AL53" s="2">
        <v>11575</v>
      </c>
      <c r="AM53" s="2">
        <v>11721</v>
      </c>
      <c r="AN53" s="2">
        <v>11953</v>
      </c>
      <c r="AO53" s="2">
        <v>12246</v>
      </c>
      <c r="AP53" s="2">
        <v>12324</v>
      </c>
      <c r="AQ53" s="2">
        <v>12433</v>
      </c>
      <c r="AR53" s="2">
        <v>12541</v>
      </c>
      <c r="AS53" s="2">
        <v>12685</v>
      </c>
      <c r="AT53" s="2">
        <v>12784</v>
      </c>
      <c r="AU53" s="2">
        <v>12661</v>
      </c>
      <c r="AV53" s="2">
        <v>12487</v>
      </c>
      <c r="AW53" s="2">
        <v>12223</v>
      </c>
      <c r="AX53" s="2">
        <v>11923</v>
      </c>
      <c r="AY53" s="2">
        <v>11541</v>
      </c>
      <c r="AZ53" s="2">
        <v>11106</v>
      </c>
      <c r="BA53" s="2">
        <v>10646</v>
      </c>
      <c r="BB53" s="2">
        <v>10143</v>
      </c>
      <c r="BC53" s="2">
        <v>9661</v>
      </c>
      <c r="BD53" s="2">
        <v>9187</v>
      </c>
      <c r="BE53" s="2">
        <v>8770</v>
      </c>
      <c r="BF53" s="2">
        <v>8391</v>
      </c>
      <c r="BG53" s="2">
        <v>8051</v>
      </c>
      <c r="BH53" s="2">
        <v>7804</v>
      </c>
      <c r="BI53" s="2">
        <v>7596</v>
      </c>
      <c r="BJ53" s="2">
        <v>7465</v>
      </c>
      <c r="BK53" s="2">
        <v>7382</v>
      </c>
      <c r="BL53" s="2">
        <v>7389</v>
      </c>
      <c r="BM53" s="2">
        <v>7483</v>
      </c>
      <c r="BN53" s="2">
        <v>7637</v>
      </c>
      <c r="BO53" s="2">
        <v>7840</v>
      </c>
      <c r="BP53" s="2">
        <v>8131</v>
      </c>
      <c r="BQ53" s="2">
        <v>8487</v>
      </c>
      <c r="BR53" s="2">
        <v>8886</v>
      </c>
      <c r="BS53" s="2">
        <v>9322</v>
      </c>
      <c r="BT53" s="2">
        <v>9799</v>
      </c>
      <c r="BU53" s="2">
        <v>10274</v>
      </c>
      <c r="BV53" s="2">
        <v>10763</v>
      </c>
      <c r="BW53" s="2">
        <v>11237</v>
      </c>
      <c r="BX53" s="2">
        <v>11696</v>
      </c>
      <c r="BY53" s="2">
        <v>12087</v>
      </c>
      <c r="BZ53" s="2">
        <v>12446</v>
      </c>
      <c r="CA53" s="2">
        <v>12739</v>
      </c>
      <c r="CB53" s="2">
        <v>12973</v>
      </c>
      <c r="CC53" s="2">
        <v>13156</v>
      </c>
    </row>
    <row r="54" spans="1:81" x14ac:dyDescent="0.25">
      <c r="A54" s="2" t="str">
        <f>"Statistische aanpassing"</f>
        <v>Statistische aanpassing</v>
      </c>
      <c r="B54" s="2">
        <v>-40</v>
      </c>
      <c r="C54" s="2">
        <v>91</v>
      </c>
      <c r="D54" s="2">
        <v>36</v>
      </c>
      <c r="E54" s="2">
        <v>160</v>
      </c>
      <c r="F54" s="2">
        <v>-1168</v>
      </c>
      <c r="G54" s="2">
        <v>440</v>
      </c>
      <c r="H54" s="2">
        <v>334</v>
      </c>
      <c r="I54" s="2">
        <v>725</v>
      </c>
      <c r="J54" s="2">
        <v>752</v>
      </c>
      <c r="K54" s="2">
        <v>-39</v>
      </c>
      <c r="L54" s="2">
        <v>-187</v>
      </c>
      <c r="M54" s="2">
        <v>304</v>
      </c>
      <c r="N54" s="2">
        <v>544</v>
      </c>
      <c r="O54" s="2">
        <v>388</v>
      </c>
      <c r="P54" s="2">
        <v>753</v>
      </c>
      <c r="Q54" s="2">
        <v>645</v>
      </c>
      <c r="R54" s="2">
        <v>535</v>
      </c>
      <c r="S54" s="2">
        <v>134</v>
      </c>
      <c r="T54" s="2">
        <v>149</v>
      </c>
      <c r="U54" s="2">
        <v>771</v>
      </c>
      <c r="V54" s="2">
        <v>-251</v>
      </c>
      <c r="W54" s="2">
        <v>6</v>
      </c>
      <c r="X54" s="2">
        <v>-151</v>
      </c>
      <c r="Y54" s="2">
        <v>-149</v>
      </c>
      <c r="Z54" s="2">
        <v>55</v>
      </c>
      <c r="AA54" s="2">
        <v>-283</v>
      </c>
      <c r="AB54" s="2">
        <v>-135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</row>
    <row r="55" spans="1:81" ht="15.75" thickBot="1" x14ac:dyDescent="0.3">
      <c r="A55" s="3" t="str">
        <f>"Bevolking op 31/12"</f>
        <v>Bevolking op 31/12</v>
      </c>
      <c r="B55" s="3">
        <v>2932631</v>
      </c>
      <c r="C55" s="3">
        <v>2947602</v>
      </c>
      <c r="D55" s="3">
        <v>2958990</v>
      </c>
      <c r="E55" s="3">
        <v>2969483</v>
      </c>
      <c r="F55" s="3">
        <v>2978229</v>
      </c>
      <c r="G55" s="3">
        <v>2988109</v>
      </c>
      <c r="H55" s="3">
        <v>2995742</v>
      </c>
      <c r="I55" s="3">
        <v>3003287</v>
      </c>
      <c r="J55" s="3">
        <v>3010741</v>
      </c>
      <c r="K55" s="3">
        <v>3017612</v>
      </c>
      <c r="L55" s="3">
        <v>3027715</v>
      </c>
      <c r="M55" s="3">
        <v>3038995</v>
      </c>
      <c r="N55" s="3">
        <v>3049384</v>
      </c>
      <c r="O55" s="3">
        <v>3063336</v>
      </c>
      <c r="P55" s="3">
        <v>3081104</v>
      </c>
      <c r="Q55" s="3">
        <v>3100377</v>
      </c>
      <c r="R55" s="3">
        <v>3121644</v>
      </c>
      <c r="S55" s="3">
        <v>3144708</v>
      </c>
      <c r="T55" s="3">
        <v>3166649</v>
      </c>
      <c r="U55" s="3">
        <v>3193269</v>
      </c>
      <c r="V55" s="3">
        <v>3215213</v>
      </c>
      <c r="W55" s="3">
        <v>3230393</v>
      </c>
      <c r="X55" s="3">
        <v>3244986</v>
      </c>
      <c r="Y55" s="3">
        <v>3261435</v>
      </c>
      <c r="Z55" s="3">
        <v>3276967</v>
      </c>
      <c r="AA55" s="3">
        <v>3294716</v>
      </c>
      <c r="AB55" s="3">
        <v>3311861</v>
      </c>
      <c r="AC55" s="3">
        <v>3327211</v>
      </c>
      <c r="AD55" s="3">
        <v>3342774</v>
      </c>
      <c r="AE55" s="3">
        <v>3358647</v>
      </c>
      <c r="AF55" s="3">
        <v>3373622</v>
      </c>
      <c r="AG55" s="3">
        <v>3387802</v>
      </c>
      <c r="AH55" s="3">
        <v>3401219</v>
      </c>
      <c r="AI55" s="3">
        <v>3413903</v>
      </c>
      <c r="AJ55" s="3">
        <v>3425936</v>
      </c>
      <c r="AK55" s="3">
        <v>3437403</v>
      </c>
      <c r="AL55" s="3">
        <v>3448978</v>
      </c>
      <c r="AM55" s="3">
        <v>3460699</v>
      </c>
      <c r="AN55" s="3">
        <v>3472652</v>
      </c>
      <c r="AO55" s="3">
        <v>3484898</v>
      </c>
      <c r="AP55" s="3">
        <v>3497222</v>
      </c>
      <c r="AQ55" s="3">
        <v>3509655</v>
      </c>
      <c r="AR55" s="3">
        <v>3522196</v>
      </c>
      <c r="AS55" s="3">
        <v>3534881</v>
      </c>
      <c r="AT55" s="3">
        <v>3547665</v>
      </c>
      <c r="AU55" s="3">
        <v>3560326</v>
      </c>
      <c r="AV55" s="3">
        <v>3572813</v>
      </c>
      <c r="AW55" s="3">
        <v>3585036</v>
      </c>
      <c r="AX55" s="3">
        <v>3596959</v>
      </c>
      <c r="AY55" s="3">
        <v>3608500</v>
      </c>
      <c r="AZ55" s="3">
        <v>3619606</v>
      </c>
      <c r="BA55" s="3">
        <v>3630252</v>
      </c>
      <c r="BB55" s="3">
        <v>3640395</v>
      </c>
      <c r="BC55" s="3">
        <v>3650056</v>
      </c>
      <c r="BD55" s="3">
        <v>3659243</v>
      </c>
      <c r="BE55" s="3">
        <v>3668013</v>
      </c>
      <c r="BF55" s="3">
        <v>3676404</v>
      </c>
      <c r="BG55" s="3">
        <v>3684455</v>
      </c>
      <c r="BH55" s="3">
        <v>3692259</v>
      </c>
      <c r="BI55" s="3">
        <v>3699855</v>
      </c>
      <c r="BJ55" s="3">
        <v>3707320</v>
      </c>
      <c r="BK55" s="3">
        <v>3714702</v>
      </c>
      <c r="BL55" s="3">
        <v>3722091</v>
      </c>
      <c r="BM55" s="3">
        <v>3729574</v>
      </c>
      <c r="BN55" s="3">
        <v>3737211</v>
      </c>
      <c r="BO55" s="3">
        <v>3745051</v>
      </c>
      <c r="BP55" s="3">
        <v>3753182</v>
      </c>
      <c r="BQ55" s="3">
        <v>3761669</v>
      </c>
      <c r="BR55" s="3">
        <v>3770555</v>
      </c>
      <c r="BS55" s="3">
        <v>3779877</v>
      </c>
      <c r="BT55" s="3">
        <v>3789676</v>
      </c>
      <c r="BU55" s="3">
        <v>3799950</v>
      </c>
      <c r="BV55" s="3">
        <v>3810713</v>
      </c>
      <c r="BW55" s="3">
        <v>3821950</v>
      </c>
      <c r="BX55" s="3">
        <v>3833646</v>
      </c>
      <c r="BY55" s="3">
        <v>3845733</v>
      </c>
      <c r="BZ55" s="3">
        <v>3858179</v>
      </c>
      <c r="CA55" s="3">
        <v>3870918</v>
      </c>
      <c r="CB55" s="3">
        <v>3883891</v>
      </c>
      <c r="CC55" s="3">
        <v>3897047</v>
      </c>
    </row>
    <row r="56" spans="1:81" x14ac:dyDescent="0.25">
      <c r="A56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BD8A-44A4-4C77-BA18-9D07D37B01DC}">
  <dimension ref="A1:CD56"/>
  <sheetViews>
    <sheetView workbookViewId="0"/>
  </sheetViews>
  <sheetFormatPr defaultRowHeight="15" x14ac:dyDescent="0.25"/>
  <cols>
    <col min="1" max="1" width="35.7109375" customWidth="1"/>
    <col min="2" max="81" width="8" bestFit="1" customWidth="1"/>
  </cols>
  <sheetData>
    <row r="1" spans="1:82" x14ac:dyDescent="0.25">
      <c r="A1" s="1" t="s">
        <v>9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"Bevolking op 01/01"</f>
        <v>Bevolking op 01/01</v>
      </c>
      <c r="B5" s="2">
        <v>3258795</v>
      </c>
      <c r="C5" s="2">
        <v>3275923</v>
      </c>
      <c r="D5" s="2">
        <v>3293352</v>
      </c>
      <c r="E5" s="2">
        <v>3304539</v>
      </c>
      <c r="F5" s="2">
        <v>3312888</v>
      </c>
      <c r="G5" s="2">
        <v>3314568</v>
      </c>
      <c r="H5" s="2">
        <v>3320805</v>
      </c>
      <c r="I5" s="2">
        <v>3326707</v>
      </c>
      <c r="J5" s="2">
        <v>3332454</v>
      </c>
      <c r="K5" s="2">
        <v>3339516</v>
      </c>
      <c r="L5" s="2">
        <v>3346457</v>
      </c>
      <c r="M5" s="2">
        <v>3358560</v>
      </c>
      <c r="N5" s="2">
        <v>3368250</v>
      </c>
      <c r="O5" s="2">
        <v>3380498</v>
      </c>
      <c r="P5" s="2">
        <v>3395942</v>
      </c>
      <c r="Q5" s="2">
        <v>3413978</v>
      </c>
      <c r="R5" s="2">
        <v>3435879</v>
      </c>
      <c r="S5" s="2">
        <v>3456775</v>
      </c>
      <c r="T5" s="2">
        <v>3475671</v>
      </c>
      <c r="U5" s="2">
        <v>3498384</v>
      </c>
      <c r="V5" s="2">
        <v>3525540</v>
      </c>
      <c r="W5" s="2">
        <v>3546329</v>
      </c>
      <c r="X5" s="2">
        <v>3563060</v>
      </c>
      <c r="Y5" s="2">
        <v>3576325</v>
      </c>
      <c r="Z5" s="2">
        <v>3589744</v>
      </c>
      <c r="AA5" s="2">
        <v>3602216</v>
      </c>
      <c r="AB5" s="2">
        <v>3614473</v>
      </c>
      <c r="AC5" s="2">
        <v>3624377</v>
      </c>
      <c r="AD5" s="2">
        <v>3635981</v>
      </c>
      <c r="AE5" s="2">
        <v>3647960</v>
      </c>
      <c r="AF5" s="2">
        <v>3660412</v>
      </c>
      <c r="AG5" s="2">
        <v>3672215</v>
      </c>
      <c r="AH5" s="2">
        <v>3683436</v>
      </c>
      <c r="AI5" s="2">
        <v>3694041</v>
      </c>
      <c r="AJ5" s="2">
        <v>3704211</v>
      </c>
      <c r="AK5" s="2">
        <v>3713991</v>
      </c>
      <c r="AL5" s="2">
        <v>3723549</v>
      </c>
      <c r="AM5" s="2">
        <v>3733499</v>
      </c>
      <c r="AN5" s="2">
        <v>3743830</v>
      </c>
      <c r="AO5" s="2">
        <v>3754517</v>
      </c>
      <c r="AP5" s="2">
        <v>3765592</v>
      </c>
      <c r="AQ5" s="2">
        <v>3776643</v>
      </c>
      <c r="AR5" s="2">
        <v>3787618</v>
      </c>
      <c r="AS5" s="2">
        <v>3798463</v>
      </c>
      <c r="AT5" s="2">
        <v>3809122</v>
      </c>
      <c r="AU5" s="2">
        <v>3819513</v>
      </c>
      <c r="AV5" s="2">
        <v>3829458</v>
      </c>
      <c r="AW5" s="2">
        <v>3838925</v>
      </c>
      <c r="AX5" s="2">
        <v>3847933</v>
      </c>
      <c r="AY5" s="2">
        <v>3856413</v>
      </c>
      <c r="AZ5" s="2">
        <v>3864416</v>
      </c>
      <c r="BA5" s="2">
        <v>3871910</v>
      </c>
      <c r="BB5" s="2">
        <v>3878936</v>
      </c>
      <c r="BC5" s="2">
        <v>3885553</v>
      </c>
      <c r="BD5" s="2">
        <v>3891790</v>
      </c>
      <c r="BE5" s="2">
        <v>3897721</v>
      </c>
      <c r="BF5" s="2">
        <v>3903407</v>
      </c>
      <c r="BG5" s="2">
        <v>3908918</v>
      </c>
      <c r="BH5" s="2">
        <v>3914315</v>
      </c>
      <c r="BI5" s="2">
        <v>3919687</v>
      </c>
      <c r="BJ5" s="2">
        <v>3925071</v>
      </c>
      <c r="BK5" s="2">
        <v>3930522</v>
      </c>
      <c r="BL5" s="2">
        <v>3936118</v>
      </c>
      <c r="BM5" s="2">
        <v>3941892</v>
      </c>
      <c r="BN5" s="2">
        <v>3947868</v>
      </c>
      <c r="BO5" s="2">
        <v>3954105</v>
      </c>
      <c r="BP5" s="2">
        <v>3960649</v>
      </c>
      <c r="BQ5" s="2">
        <v>3967496</v>
      </c>
      <c r="BR5" s="2">
        <v>3974666</v>
      </c>
      <c r="BS5" s="2">
        <v>3982159</v>
      </c>
      <c r="BT5" s="2">
        <v>3989975</v>
      </c>
      <c r="BU5" s="2">
        <v>3998066</v>
      </c>
      <c r="BV5" s="2">
        <v>4006433</v>
      </c>
      <c r="BW5" s="2">
        <v>4015034</v>
      </c>
      <c r="BX5" s="2">
        <v>4023878</v>
      </c>
      <c r="BY5" s="2">
        <v>4032923</v>
      </c>
      <c r="BZ5" s="2">
        <v>4042151</v>
      </c>
      <c r="CA5" s="2">
        <v>4051542</v>
      </c>
      <c r="CB5" s="2">
        <v>4061063</v>
      </c>
      <c r="CC5" s="2">
        <v>4070669</v>
      </c>
    </row>
    <row r="6" spans="1:82" x14ac:dyDescent="0.25">
      <c r="A6" s="2" t="str">
        <f>"Natuurlijk saldo"</f>
        <v>Natuurlijk saldo</v>
      </c>
      <c r="B6" s="2">
        <v>5502</v>
      </c>
      <c r="C6" s="2">
        <v>5068</v>
      </c>
      <c r="D6" s="2">
        <v>2124</v>
      </c>
      <c r="E6" s="2">
        <v>1823</v>
      </c>
      <c r="F6" s="2">
        <v>909</v>
      </c>
      <c r="G6" s="2">
        <v>1853</v>
      </c>
      <c r="H6" s="2">
        <v>1773</v>
      </c>
      <c r="I6" s="2">
        <v>1199</v>
      </c>
      <c r="J6" s="2">
        <v>1382</v>
      </c>
      <c r="K6" s="2">
        <v>2192</v>
      </c>
      <c r="L6" s="2">
        <v>2264</v>
      </c>
      <c r="M6" s="2">
        <v>148</v>
      </c>
      <c r="N6" s="2">
        <v>-269</v>
      </c>
      <c r="O6" s="2">
        <v>2170</v>
      </c>
      <c r="P6" s="2">
        <v>1913</v>
      </c>
      <c r="Q6" s="2">
        <v>3650</v>
      </c>
      <c r="R6" s="2">
        <v>3585</v>
      </c>
      <c r="S6" s="2">
        <v>3081</v>
      </c>
      <c r="T6" s="2">
        <v>3453</v>
      </c>
      <c r="U6" s="2">
        <v>3398</v>
      </c>
      <c r="V6" s="2">
        <v>3105</v>
      </c>
      <c r="W6" s="2">
        <v>1664</v>
      </c>
      <c r="X6" s="2">
        <v>788</v>
      </c>
      <c r="Y6" s="2">
        <v>1851</v>
      </c>
      <c r="Z6" s="2">
        <v>-995</v>
      </c>
      <c r="AA6" s="2">
        <v>-831</v>
      </c>
      <c r="AB6" s="2">
        <v>-1176</v>
      </c>
      <c r="AC6" s="2">
        <v>-1230</v>
      </c>
      <c r="AD6" s="2">
        <v>-772</v>
      </c>
      <c r="AE6" s="2">
        <v>-347</v>
      </c>
      <c r="AF6" s="2">
        <v>35</v>
      </c>
      <c r="AG6" s="2">
        <v>395</v>
      </c>
      <c r="AH6" s="2">
        <v>725</v>
      </c>
      <c r="AI6" s="2">
        <v>1043</v>
      </c>
      <c r="AJ6" s="2">
        <v>1373</v>
      </c>
      <c r="AK6" s="2">
        <v>1725</v>
      </c>
      <c r="AL6" s="2">
        <v>2066</v>
      </c>
      <c r="AM6" s="2">
        <v>2423</v>
      </c>
      <c r="AN6" s="2">
        <v>2792</v>
      </c>
      <c r="AO6" s="2">
        <v>3178</v>
      </c>
      <c r="AP6" s="2">
        <v>2892</v>
      </c>
      <c r="AQ6" s="2">
        <v>2578</v>
      </c>
      <c r="AR6" s="2">
        <v>2228</v>
      </c>
      <c r="AS6" s="2">
        <v>1827</v>
      </c>
      <c r="AT6" s="2">
        <v>1363</v>
      </c>
      <c r="AU6" s="2">
        <v>890</v>
      </c>
      <c r="AV6" s="2">
        <v>381</v>
      </c>
      <c r="AW6" s="2">
        <v>-157</v>
      </c>
      <c r="AX6" s="2">
        <v>-717</v>
      </c>
      <c r="AY6" s="2">
        <v>-1262</v>
      </c>
      <c r="AZ6" s="2">
        <v>-1805</v>
      </c>
      <c r="BA6" s="2">
        <v>-2302</v>
      </c>
      <c r="BB6" s="2">
        <v>-2742</v>
      </c>
      <c r="BC6" s="2">
        <v>-3139</v>
      </c>
      <c r="BD6" s="2">
        <v>-3440</v>
      </c>
      <c r="BE6" s="2">
        <v>-3679</v>
      </c>
      <c r="BF6" s="2">
        <v>-3850</v>
      </c>
      <c r="BG6" s="2">
        <v>-3951</v>
      </c>
      <c r="BH6" s="2">
        <v>-3972</v>
      </c>
      <c r="BI6" s="2">
        <v>-3932</v>
      </c>
      <c r="BJ6" s="2">
        <v>-3842</v>
      </c>
      <c r="BK6" s="2">
        <v>-3698</v>
      </c>
      <c r="BL6" s="2">
        <v>-3509</v>
      </c>
      <c r="BM6" s="2">
        <v>-3277</v>
      </c>
      <c r="BN6" s="2">
        <v>-3004</v>
      </c>
      <c r="BO6" s="2">
        <v>-2711</v>
      </c>
      <c r="BP6" s="2">
        <v>-2418</v>
      </c>
      <c r="BQ6" s="2">
        <v>-2103</v>
      </c>
      <c r="BR6" s="2">
        <v>-1787</v>
      </c>
      <c r="BS6" s="2">
        <v>-1495</v>
      </c>
      <c r="BT6" s="2">
        <v>-1229</v>
      </c>
      <c r="BU6" s="2">
        <v>-983</v>
      </c>
      <c r="BV6" s="2">
        <v>-763</v>
      </c>
      <c r="BW6" s="2">
        <v>-550</v>
      </c>
      <c r="BX6" s="2">
        <v>-375</v>
      </c>
      <c r="BY6" s="2">
        <v>-218</v>
      </c>
      <c r="BZ6" s="2">
        <v>-86</v>
      </c>
      <c r="CA6" s="2">
        <v>19</v>
      </c>
      <c r="CB6" s="2">
        <v>81</v>
      </c>
      <c r="CC6" s="2">
        <v>117</v>
      </c>
    </row>
    <row r="7" spans="1:82" x14ac:dyDescent="0.25">
      <c r="A7" s="2" t="str">
        <f>"Geboorten"</f>
        <v>Geboorten</v>
      </c>
      <c r="B7" s="2">
        <v>42557</v>
      </c>
      <c r="C7" s="2">
        <v>41538</v>
      </c>
      <c r="D7" s="2">
        <v>39694</v>
      </c>
      <c r="E7" s="2">
        <v>38212</v>
      </c>
      <c r="F7" s="2">
        <v>37865</v>
      </c>
      <c r="G7" s="2">
        <v>38784</v>
      </c>
      <c r="H7" s="2">
        <v>38542</v>
      </c>
      <c r="I7" s="2">
        <v>38326</v>
      </c>
      <c r="J7" s="2">
        <v>38322</v>
      </c>
      <c r="K7" s="2">
        <v>39380</v>
      </c>
      <c r="L7" s="2">
        <v>39014</v>
      </c>
      <c r="M7" s="2">
        <v>37571</v>
      </c>
      <c r="N7" s="2">
        <v>37517</v>
      </c>
      <c r="O7" s="2">
        <v>38071</v>
      </c>
      <c r="P7" s="2">
        <v>38604</v>
      </c>
      <c r="Q7" s="2">
        <v>39513</v>
      </c>
      <c r="R7" s="2">
        <v>39983</v>
      </c>
      <c r="S7" s="2">
        <v>40391</v>
      </c>
      <c r="T7" s="2">
        <v>40196</v>
      </c>
      <c r="U7" s="2">
        <v>40482</v>
      </c>
      <c r="V7" s="2">
        <v>40064</v>
      </c>
      <c r="W7" s="2">
        <v>39882</v>
      </c>
      <c r="X7" s="2">
        <v>39064</v>
      </c>
      <c r="Y7" s="2">
        <v>38690</v>
      </c>
      <c r="Z7" s="2">
        <v>37893</v>
      </c>
      <c r="AA7" s="2">
        <v>37246</v>
      </c>
      <c r="AB7" s="2">
        <v>36892</v>
      </c>
      <c r="AC7" s="2">
        <v>37169</v>
      </c>
      <c r="AD7" s="2">
        <v>37562</v>
      </c>
      <c r="AE7" s="2">
        <v>37921</v>
      </c>
      <c r="AF7" s="2">
        <v>38248</v>
      </c>
      <c r="AG7" s="2">
        <v>38566</v>
      </c>
      <c r="AH7" s="2">
        <v>38845</v>
      </c>
      <c r="AI7" s="2">
        <v>39134</v>
      </c>
      <c r="AJ7" s="2">
        <v>39454</v>
      </c>
      <c r="AK7" s="2">
        <v>39820</v>
      </c>
      <c r="AL7" s="2">
        <v>40217</v>
      </c>
      <c r="AM7" s="2">
        <v>40666</v>
      </c>
      <c r="AN7" s="2">
        <v>41171</v>
      </c>
      <c r="AO7" s="2">
        <v>41747</v>
      </c>
      <c r="AP7" s="2">
        <v>41698</v>
      </c>
      <c r="AQ7" s="2">
        <v>41679</v>
      </c>
      <c r="AR7" s="2">
        <v>41663</v>
      </c>
      <c r="AS7" s="2">
        <v>41641</v>
      </c>
      <c r="AT7" s="2">
        <v>41601</v>
      </c>
      <c r="AU7" s="2">
        <v>41566</v>
      </c>
      <c r="AV7" s="2">
        <v>41508</v>
      </c>
      <c r="AW7" s="2">
        <v>41420</v>
      </c>
      <c r="AX7" s="2">
        <v>41301</v>
      </c>
      <c r="AY7" s="2">
        <v>41165</v>
      </c>
      <c r="AZ7" s="2">
        <v>41004</v>
      </c>
      <c r="BA7" s="2">
        <v>40849</v>
      </c>
      <c r="BB7" s="2">
        <v>40696</v>
      </c>
      <c r="BC7" s="2">
        <v>40570</v>
      </c>
      <c r="BD7" s="2">
        <v>40485</v>
      </c>
      <c r="BE7" s="2">
        <v>40438</v>
      </c>
      <c r="BF7" s="2">
        <v>40439</v>
      </c>
      <c r="BG7" s="2">
        <v>40491</v>
      </c>
      <c r="BH7" s="2">
        <v>40584</v>
      </c>
      <c r="BI7" s="2">
        <v>40714</v>
      </c>
      <c r="BJ7" s="2">
        <v>40874</v>
      </c>
      <c r="BK7" s="2">
        <v>41061</v>
      </c>
      <c r="BL7" s="2">
        <v>41266</v>
      </c>
      <c r="BM7" s="2">
        <v>41480</v>
      </c>
      <c r="BN7" s="2">
        <v>41718</v>
      </c>
      <c r="BO7" s="2">
        <v>41945</v>
      </c>
      <c r="BP7" s="2">
        <v>42161</v>
      </c>
      <c r="BQ7" s="2">
        <v>42366</v>
      </c>
      <c r="BR7" s="2">
        <v>42546</v>
      </c>
      <c r="BS7" s="2">
        <v>42691</v>
      </c>
      <c r="BT7" s="2">
        <v>42812</v>
      </c>
      <c r="BU7" s="2">
        <v>42902</v>
      </c>
      <c r="BV7" s="2">
        <v>42964</v>
      </c>
      <c r="BW7" s="2">
        <v>43009</v>
      </c>
      <c r="BX7" s="2">
        <v>43022</v>
      </c>
      <c r="BY7" s="2">
        <v>43019</v>
      </c>
      <c r="BZ7" s="2">
        <v>42999</v>
      </c>
      <c r="CA7" s="2">
        <v>42970</v>
      </c>
      <c r="CB7" s="2">
        <v>42930</v>
      </c>
      <c r="CC7" s="2">
        <v>42894</v>
      </c>
    </row>
    <row r="8" spans="1:82" x14ac:dyDescent="0.25">
      <c r="A8" s="2" t="str">
        <f>"Overlijdens"</f>
        <v>Overlijdens</v>
      </c>
      <c r="B8" s="2">
        <v>37055</v>
      </c>
      <c r="C8" s="2">
        <v>36470</v>
      </c>
      <c r="D8" s="2">
        <v>37570</v>
      </c>
      <c r="E8" s="2">
        <v>36389</v>
      </c>
      <c r="F8" s="2">
        <v>36956</v>
      </c>
      <c r="G8" s="2">
        <v>36931</v>
      </c>
      <c r="H8" s="2">
        <v>36769</v>
      </c>
      <c r="I8" s="2">
        <v>37127</v>
      </c>
      <c r="J8" s="2">
        <v>36940</v>
      </c>
      <c r="K8" s="2">
        <v>37188</v>
      </c>
      <c r="L8" s="2">
        <v>36750</v>
      </c>
      <c r="M8" s="2">
        <v>37423</v>
      </c>
      <c r="N8" s="2">
        <v>37786</v>
      </c>
      <c r="O8" s="2">
        <v>35901</v>
      </c>
      <c r="P8" s="2">
        <v>36691</v>
      </c>
      <c r="Q8" s="2">
        <v>35863</v>
      </c>
      <c r="R8" s="2">
        <v>36398</v>
      </c>
      <c r="S8" s="2">
        <v>37310</v>
      </c>
      <c r="T8" s="2">
        <v>36743</v>
      </c>
      <c r="U8" s="2">
        <v>37084</v>
      </c>
      <c r="V8" s="2">
        <v>36959</v>
      </c>
      <c r="W8" s="2">
        <v>38218</v>
      </c>
      <c r="X8" s="2">
        <v>38276</v>
      </c>
      <c r="Y8" s="2">
        <v>36839</v>
      </c>
      <c r="Z8" s="2">
        <v>38888</v>
      </c>
      <c r="AA8" s="2">
        <v>38077</v>
      </c>
      <c r="AB8" s="2">
        <v>38068</v>
      </c>
      <c r="AC8" s="2">
        <v>38399</v>
      </c>
      <c r="AD8" s="2">
        <v>38334</v>
      </c>
      <c r="AE8" s="2">
        <v>38268</v>
      </c>
      <c r="AF8" s="2">
        <v>38213</v>
      </c>
      <c r="AG8" s="2">
        <v>38171</v>
      </c>
      <c r="AH8" s="2">
        <v>38120</v>
      </c>
      <c r="AI8" s="2">
        <v>38091</v>
      </c>
      <c r="AJ8" s="2">
        <v>38081</v>
      </c>
      <c r="AK8" s="2">
        <v>38095</v>
      </c>
      <c r="AL8" s="2">
        <v>38151</v>
      </c>
      <c r="AM8" s="2">
        <v>38243</v>
      </c>
      <c r="AN8" s="2">
        <v>38379</v>
      </c>
      <c r="AO8" s="2">
        <v>38569</v>
      </c>
      <c r="AP8" s="2">
        <v>38806</v>
      </c>
      <c r="AQ8" s="2">
        <v>39101</v>
      </c>
      <c r="AR8" s="2">
        <v>39435</v>
      </c>
      <c r="AS8" s="2">
        <v>39814</v>
      </c>
      <c r="AT8" s="2">
        <v>40238</v>
      </c>
      <c r="AU8" s="2">
        <v>40676</v>
      </c>
      <c r="AV8" s="2">
        <v>41127</v>
      </c>
      <c r="AW8" s="2">
        <v>41577</v>
      </c>
      <c r="AX8" s="2">
        <v>42018</v>
      </c>
      <c r="AY8" s="2">
        <v>42427</v>
      </c>
      <c r="AZ8" s="2">
        <v>42809</v>
      </c>
      <c r="BA8" s="2">
        <v>43151</v>
      </c>
      <c r="BB8" s="2">
        <v>43438</v>
      </c>
      <c r="BC8" s="2">
        <v>43709</v>
      </c>
      <c r="BD8" s="2">
        <v>43925</v>
      </c>
      <c r="BE8" s="2">
        <v>44117</v>
      </c>
      <c r="BF8" s="2">
        <v>44289</v>
      </c>
      <c r="BG8" s="2">
        <v>44442</v>
      </c>
      <c r="BH8" s="2">
        <v>44556</v>
      </c>
      <c r="BI8" s="2">
        <v>44646</v>
      </c>
      <c r="BJ8" s="2">
        <v>44716</v>
      </c>
      <c r="BK8" s="2">
        <v>44759</v>
      </c>
      <c r="BL8" s="2">
        <v>44775</v>
      </c>
      <c r="BM8" s="2">
        <v>44757</v>
      </c>
      <c r="BN8" s="2">
        <v>44722</v>
      </c>
      <c r="BO8" s="2">
        <v>44656</v>
      </c>
      <c r="BP8" s="2">
        <v>44579</v>
      </c>
      <c r="BQ8" s="2">
        <v>44469</v>
      </c>
      <c r="BR8" s="2">
        <v>44333</v>
      </c>
      <c r="BS8" s="2">
        <v>44186</v>
      </c>
      <c r="BT8" s="2">
        <v>44041</v>
      </c>
      <c r="BU8" s="2">
        <v>43885</v>
      </c>
      <c r="BV8" s="2">
        <v>43727</v>
      </c>
      <c r="BW8" s="2">
        <v>43559</v>
      </c>
      <c r="BX8" s="2">
        <v>43397</v>
      </c>
      <c r="BY8" s="2">
        <v>43237</v>
      </c>
      <c r="BZ8" s="2">
        <v>43085</v>
      </c>
      <c r="CA8" s="2">
        <v>42951</v>
      </c>
      <c r="CB8" s="2">
        <v>42849</v>
      </c>
      <c r="CC8" s="2">
        <v>42777</v>
      </c>
    </row>
    <row r="9" spans="1:82" x14ac:dyDescent="0.25">
      <c r="A9" s="2" t="str">
        <f>"Intern migratiesaldo"</f>
        <v>Intern migratiesaldo</v>
      </c>
      <c r="B9" s="2">
        <v>7029</v>
      </c>
      <c r="C9" s="2">
        <v>6733</v>
      </c>
      <c r="D9" s="2">
        <v>5975</v>
      </c>
      <c r="E9" s="2">
        <v>4870</v>
      </c>
      <c r="F9" s="2">
        <v>3994</v>
      </c>
      <c r="G9" s="2">
        <v>3052</v>
      </c>
      <c r="H9" s="2">
        <v>2979</v>
      </c>
      <c r="I9" s="2">
        <v>3062</v>
      </c>
      <c r="J9" s="2">
        <v>3260</v>
      </c>
      <c r="K9" s="2">
        <v>3650</v>
      </c>
      <c r="L9" s="2">
        <v>4107</v>
      </c>
      <c r="M9" s="2">
        <v>4933</v>
      </c>
      <c r="N9" s="2">
        <v>5948</v>
      </c>
      <c r="O9" s="2">
        <v>6739</v>
      </c>
      <c r="P9" s="2">
        <v>7299</v>
      </c>
      <c r="Q9" s="2">
        <v>7080</v>
      </c>
      <c r="R9" s="2">
        <v>6662</v>
      </c>
      <c r="S9" s="2">
        <v>5647</v>
      </c>
      <c r="T9" s="2">
        <v>5772</v>
      </c>
      <c r="U9" s="2">
        <v>6236</v>
      </c>
      <c r="V9" s="2">
        <v>5915</v>
      </c>
      <c r="W9" s="2">
        <v>6923</v>
      </c>
      <c r="X9" s="2">
        <v>5774</v>
      </c>
      <c r="Y9" s="2">
        <v>5944</v>
      </c>
      <c r="Z9" s="2">
        <v>4549</v>
      </c>
      <c r="AA9" s="2">
        <v>3373</v>
      </c>
      <c r="AB9" s="2">
        <v>2820</v>
      </c>
      <c r="AC9" s="2">
        <v>4060</v>
      </c>
      <c r="AD9" s="2">
        <v>4006</v>
      </c>
      <c r="AE9" s="2">
        <v>3963</v>
      </c>
      <c r="AF9" s="2">
        <v>3958</v>
      </c>
      <c r="AG9" s="2">
        <v>3946</v>
      </c>
      <c r="AH9" s="2">
        <v>3916</v>
      </c>
      <c r="AI9" s="2">
        <v>3911</v>
      </c>
      <c r="AJ9" s="2">
        <v>3908</v>
      </c>
      <c r="AK9" s="2">
        <v>3911</v>
      </c>
      <c r="AL9" s="2">
        <v>3907</v>
      </c>
      <c r="AM9" s="2">
        <v>3886</v>
      </c>
      <c r="AN9" s="2">
        <v>3857</v>
      </c>
      <c r="AO9" s="2">
        <v>3855</v>
      </c>
      <c r="AP9" s="2">
        <v>3858</v>
      </c>
      <c r="AQ9" s="2">
        <v>3861</v>
      </c>
      <c r="AR9" s="2">
        <v>3870</v>
      </c>
      <c r="AS9" s="2">
        <v>3866</v>
      </c>
      <c r="AT9" s="2">
        <v>3885</v>
      </c>
      <c r="AU9" s="2">
        <v>3935</v>
      </c>
      <c r="AV9" s="2">
        <v>3981</v>
      </c>
      <c r="AW9" s="2">
        <v>4077</v>
      </c>
      <c r="AX9" s="2">
        <v>4122</v>
      </c>
      <c r="AY9" s="2">
        <v>4194</v>
      </c>
      <c r="AZ9" s="2">
        <v>4224</v>
      </c>
      <c r="BA9" s="2">
        <v>4280</v>
      </c>
      <c r="BB9" s="2">
        <v>4315</v>
      </c>
      <c r="BC9" s="2">
        <v>4338</v>
      </c>
      <c r="BD9" s="2">
        <v>4331</v>
      </c>
      <c r="BE9" s="2">
        <v>4335</v>
      </c>
      <c r="BF9" s="2">
        <v>4339</v>
      </c>
      <c r="BG9" s="2">
        <v>4329</v>
      </c>
      <c r="BH9" s="2">
        <v>4342</v>
      </c>
      <c r="BI9" s="2">
        <v>4325</v>
      </c>
      <c r="BJ9" s="2">
        <v>4314</v>
      </c>
      <c r="BK9" s="2">
        <v>4316</v>
      </c>
      <c r="BL9" s="2">
        <v>4315</v>
      </c>
      <c r="BM9" s="2">
        <v>4296</v>
      </c>
      <c r="BN9" s="2">
        <v>4296</v>
      </c>
      <c r="BO9" s="2">
        <v>4318</v>
      </c>
      <c r="BP9" s="2">
        <v>4342</v>
      </c>
      <c r="BQ9" s="2">
        <v>4362</v>
      </c>
      <c r="BR9" s="2">
        <v>4381</v>
      </c>
      <c r="BS9" s="2">
        <v>4411</v>
      </c>
      <c r="BT9" s="2">
        <v>4435</v>
      </c>
      <c r="BU9" s="2">
        <v>4473</v>
      </c>
      <c r="BV9" s="2">
        <v>4502</v>
      </c>
      <c r="BW9" s="2">
        <v>4536</v>
      </c>
      <c r="BX9" s="2">
        <v>4575</v>
      </c>
      <c r="BY9" s="2">
        <v>4611</v>
      </c>
      <c r="BZ9" s="2">
        <v>4649</v>
      </c>
      <c r="CA9" s="2">
        <v>4673</v>
      </c>
      <c r="CB9" s="2">
        <v>4704</v>
      </c>
      <c r="CC9" s="2">
        <v>4748</v>
      </c>
    </row>
    <row r="10" spans="1:82" x14ac:dyDescent="0.25">
      <c r="A10" s="2" t="str">
        <f>"Interne immigratie"</f>
        <v>Interne immigratie</v>
      </c>
      <c r="B10" s="2">
        <v>20854</v>
      </c>
      <c r="C10" s="2">
        <v>22319</v>
      </c>
      <c r="D10" s="2">
        <v>22040</v>
      </c>
      <c r="E10" s="2">
        <v>21654</v>
      </c>
      <c r="F10" s="2">
        <v>20755</v>
      </c>
      <c r="G10" s="2">
        <v>20121</v>
      </c>
      <c r="H10" s="2">
        <v>20177</v>
      </c>
      <c r="I10" s="2">
        <v>20160</v>
      </c>
      <c r="J10" s="2">
        <v>20718</v>
      </c>
      <c r="K10" s="2">
        <v>20053</v>
      </c>
      <c r="L10" s="2">
        <v>20244</v>
      </c>
      <c r="M10" s="2">
        <v>21187</v>
      </c>
      <c r="N10" s="2">
        <v>22066</v>
      </c>
      <c r="O10" s="2">
        <v>23024</v>
      </c>
      <c r="P10" s="2">
        <v>23393</v>
      </c>
      <c r="Q10" s="2">
        <v>23230</v>
      </c>
      <c r="R10" s="2">
        <v>23209</v>
      </c>
      <c r="S10" s="2">
        <v>22796</v>
      </c>
      <c r="T10" s="2">
        <v>22908</v>
      </c>
      <c r="U10" s="2">
        <v>24935</v>
      </c>
      <c r="V10" s="2">
        <v>23823</v>
      </c>
      <c r="W10" s="2">
        <v>24346</v>
      </c>
      <c r="X10" s="2">
        <v>23910</v>
      </c>
      <c r="Y10" s="2">
        <v>23918</v>
      </c>
      <c r="Z10" s="2">
        <v>23726</v>
      </c>
      <c r="AA10" s="2">
        <v>23926</v>
      </c>
      <c r="AB10" s="2">
        <v>23812</v>
      </c>
      <c r="AC10" s="2">
        <v>24080</v>
      </c>
      <c r="AD10" s="2">
        <v>24139</v>
      </c>
      <c r="AE10" s="2">
        <v>24215</v>
      </c>
      <c r="AF10" s="2">
        <v>24332</v>
      </c>
      <c r="AG10" s="2">
        <v>24421</v>
      </c>
      <c r="AH10" s="2">
        <v>24494</v>
      </c>
      <c r="AI10" s="2">
        <v>24552</v>
      </c>
      <c r="AJ10" s="2">
        <v>24607</v>
      </c>
      <c r="AK10" s="2">
        <v>24659</v>
      </c>
      <c r="AL10" s="2">
        <v>24707</v>
      </c>
      <c r="AM10" s="2">
        <v>24760</v>
      </c>
      <c r="AN10" s="2">
        <v>24820</v>
      </c>
      <c r="AO10" s="2">
        <v>24912</v>
      </c>
      <c r="AP10" s="2">
        <v>25001</v>
      </c>
      <c r="AQ10" s="2">
        <v>25101</v>
      </c>
      <c r="AR10" s="2">
        <v>25209</v>
      </c>
      <c r="AS10" s="2">
        <v>25310</v>
      </c>
      <c r="AT10" s="2">
        <v>25412</v>
      </c>
      <c r="AU10" s="2">
        <v>25522</v>
      </c>
      <c r="AV10" s="2">
        <v>25616</v>
      </c>
      <c r="AW10" s="2">
        <v>25735</v>
      </c>
      <c r="AX10" s="2">
        <v>25800</v>
      </c>
      <c r="AY10" s="2">
        <v>25870</v>
      </c>
      <c r="AZ10" s="2">
        <v>25913</v>
      </c>
      <c r="BA10" s="2">
        <v>25970</v>
      </c>
      <c r="BB10" s="2">
        <v>26008</v>
      </c>
      <c r="BC10" s="2">
        <v>26056</v>
      </c>
      <c r="BD10" s="2">
        <v>26103</v>
      </c>
      <c r="BE10" s="2">
        <v>26156</v>
      </c>
      <c r="BF10" s="2">
        <v>26217</v>
      </c>
      <c r="BG10" s="2">
        <v>26277</v>
      </c>
      <c r="BH10" s="2">
        <v>26350</v>
      </c>
      <c r="BI10" s="2">
        <v>26416</v>
      </c>
      <c r="BJ10" s="2">
        <v>26492</v>
      </c>
      <c r="BK10" s="2">
        <v>26569</v>
      </c>
      <c r="BL10" s="2">
        <v>26654</v>
      </c>
      <c r="BM10" s="2">
        <v>26733</v>
      </c>
      <c r="BN10" s="2">
        <v>26830</v>
      </c>
      <c r="BO10" s="2">
        <v>26929</v>
      </c>
      <c r="BP10" s="2">
        <v>27026</v>
      </c>
      <c r="BQ10" s="2">
        <v>27125</v>
      </c>
      <c r="BR10" s="2">
        <v>27217</v>
      </c>
      <c r="BS10" s="2">
        <v>27303</v>
      </c>
      <c r="BT10" s="2">
        <v>27399</v>
      </c>
      <c r="BU10" s="2">
        <v>27490</v>
      </c>
      <c r="BV10" s="2">
        <v>27587</v>
      </c>
      <c r="BW10" s="2">
        <v>27680</v>
      </c>
      <c r="BX10" s="2">
        <v>27765</v>
      </c>
      <c r="BY10" s="2">
        <v>27851</v>
      </c>
      <c r="BZ10" s="2">
        <v>27932</v>
      </c>
      <c r="CA10" s="2">
        <v>27999</v>
      </c>
      <c r="CB10" s="2">
        <v>28077</v>
      </c>
      <c r="CC10" s="2">
        <v>28157</v>
      </c>
    </row>
    <row r="11" spans="1:82" x14ac:dyDescent="0.25">
      <c r="A11" s="2" t="str">
        <f>"Interne emigratie"</f>
        <v>Interne emigratie</v>
      </c>
      <c r="B11" s="2">
        <v>13825</v>
      </c>
      <c r="C11" s="2">
        <v>15586</v>
      </c>
      <c r="D11" s="2">
        <v>16065</v>
      </c>
      <c r="E11" s="2">
        <v>16784</v>
      </c>
      <c r="F11" s="2">
        <v>16761</v>
      </c>
      <c r="G11" s="2">
        <v>17069</v>
      </c>
      <c r="H11" s="2">
        <v>17198</v>
      </c>
      <c r="I11" s="2">
        <v>17098</v>
      </c>
      <c r="J11" s="2">
        <v>17458</v>
      </c>
      <c r="K11" s="2">
        <v>16403</v>
      </c>
      <c r="L11" s="2">
        <v>16137</v>
      </c>
      <c r="M11" s="2">
        <v>16254</v>
      </c>
      <c r="N11" s="2">
        <v>16118</v>
      </c>
      <c r="O11" s="2">
        <v>16285</v>
      </c>
      <c r="P11" s="2">
        <v>16094</v>
      </c>
      <c r="Q11" s="2">
        <v>16150</v>
      </c>
      <c r="R11" s="2">
        <v>16547</v>
      </c>
      <c r="S11" s="2">
        <v>17149</v>
      </c>
      <c r="T11" s="2">
        <v>17136</v>
      </c>
      <c r="U11" s="2">
        <v>18699</v>
      </c>
      <c r="V11" s="2">
        <v>17908</v>
      </c>
      <c r="W11" s="2">
        <v>17423</v>
      </c>
      <c r="X11" s="2">
        <v>18136</v>
      </c>
      <c r="Y11" s="2">
        <v>17974</v>
      </c>
      <c r="Z11" s="2">
        <v>19177</v>
      </c>
      <c r="AA11" s="2">
        <v>20553</v>
      </c>
      <c r="AB11" s="2">
        <v>20992</v>
      </c>
      <c r="AC11" s="2">
        <v>20020</v>
      </c>
      <c r="AD11" s="2">
        <v>20133</v>
      </c>
      <c r="AE11" s="2">
        <v>20252</v>
      </c>
      <c r="AF11" s="2">
        <v>20374</v>
      </c>
      <c r="AG11" s="2">
        <v>20475</v>
      </c>
      <c r="AH11" s="2">
        <v>20578</v>
      </c>
      <c r="AI11" s="2">
        <v>20641</v>
      </c>
      <c r="AJ11" s="2">
        <v>20699</v>
      </c>
      <c r="AK11" s="2">
        <v>20748</v>
      </c>
      <c r="AL11" s="2">
        <v>20800</v>
      </c>
      <c r="AM11" s="2">
        <v>20874</v>
      </c>
      <c r="AN11" s="2">
        <v>20963</v>
      </c>
      <c r="AO11" s="2">
        <v>21057</v>
      </c>
      <c r="AP11" s="2">
        <v>21143</v>
      </c>
      <c r="AQ11" s="2">
        <v>21240</v>
      </c>
      <c r="AR11" s="2">
        <v>21339</v>
      </c>
      <c r="AS11" s="2">
        <v>21444</v>
      </c>
      <c r="AT11" s="2">
        <v>21527</v>
      </c>
      <c r="AU11" s="2">
        <v>21587</v>
      </c>
      <c r="AV11" s="2">
        <v>21635</v>
      </c>
      <c r="AW11" s="2">
        <v>21658</v>
      </c>
      <c r="AX11" s="2">
        <v>21678</v>
      </c>
      <c r="AY11" s="2">
        <v>21676</v>
      </c>
      <c r="AZ11" s="2">
        <v>21689</v>
      </c>
      <c r="BA11" s="2">
        <v>21690</v>
      </c>
      <c r="BB11" s="2">
        <v>21693</v>
      </c>
      <c r="BC11" s="2">
        <v>21718</v>
      </c>
      <c r="BD11" s="2">
        <v>21772</v>
      </c>
      <c r="BE11" s="2">
        <v>21821</v>
      </c>
      <c r="BF11" s="2">
        <v>21878</v>
      </c>
      <c r="BG11" s="2">
        <v>21948</v>
      </c>
      <c r="BH11" s="2">
        <v>22008</v>
      </c>
      <c r="BI11" s="2">
        <v>22091</v>
      </c>
      <c r="BJ11" s="2">
        <v>22178</v>
      </c>
      <c r="BK11" s="2">
        <v>22253</v>
      </c>
      <c r="BL11" s="2">
        <v>22339</v>
      </c>
      <c r="BM11" s="2">
        <v>22437</v>
      </c>
      <c r="BN11" s="2">
        <v>22534</v>
      </c>
      <c r="BO11" s="2">
        <v>22611</v>
      </c>
      <c r="BP11" s="2">
        <v>22684</v>
      </c>
      <c r="BQ11" s="2">
        <v>22763</v>
      </c>
      <c r="BR11" s="2">
        <v>22836</v>
      </c>
      <c r="BS11" s="2">
        <v>22892</v>
      </c>
      <c r="BT11" s="2">
        <v>22964</v>
      </c>
      <c r="BU11" s="2">
        <v>23017</v>
      </c>
      <c r="BV11" s="2">
        <v>23085</v>
      </c>
      <c r="BW11" s="2">
        <v>23144</v>
      </c>
      <c r="BX11" s="2">
        <v>23190</v>
      </c>
      <c r="BY11" s="2">
        <v>23240</v>
      </c>
      <c r="BZ11" s="2">
        <v>23283</v>
      </c>
      <c r="CA11" s="2">
        <v>23326</v>
      </c>
      <c r="CB11" s="2">
        <v>23373</v>
      </c>
      <c r="CC11" s="2">
        <v>23409</v>
      </c>
    </row>
    <row r="12" spans="1:82" x14ac:dyDescent="0.25">
      <c r="A12" s="2" t="str">
        <f>"Extern migratiesaldo"</f>
        <v>Extern migratiesaldo</v>
      </c>
      <c r="B12" s="2">
        <v>4694</v>
      </c>
      <c r="C12" s="2">
        <v>5736</v>
      </c>
      <c r="D12" s="2">
        <v>3612</v>
      </c>
      <c r="E12" s="2">
        <v>1978</v>
      </c>
      <c r="F12" s="2">
        <v>2063</v>
      </c>
      <c r="G12" s="2">
        <v>559</v>
      </c>
      <c r="H12" s="2">
        <v>-88</v>
      </c>
      <c r="I12" s="2">
        <v>12</v>
      </c>
      <c r="J12" s="2">
        <v>1269</v>
      </c>
      <c r="K12" s="2">
        <v>1151</v>
      </c>
      <c r="L12" s="2">
        <v>5676</v>
      </c>
      <c r="M12" s="2">
        <v>4042</v>
      </c>
      <c r="N12" s="2">
        <v>5999</v>
      </c>
      <c r="O12" s="2">
        <v>6101</v>
      </c>
      <c r="P12" s="2">
        <v>7981</v>
      </c>
      <c r="Q12" s="2">
        <v>10402</v>
      </c>
      <c r="R12" s="2">
        <v>9826</v>
      </c>
      <c r="S12" s="2">
        <v>9722</v>
      </c>
      <c r="T12" s="2">
        <v>12722</v>
      </c>
      <c r="U12" s="2">
        <v>15649</v>
      </c>
      <c r="V12" s="2">
        <v>11916</v>
      </c>
      <c r="W12" s="2">
        <v>8003</v>
      </c>
      <c r="X12" s="2">
        <v>6491</v>
      </c>
      <c r="Y12" s="2">
        <v>5826</v>
      </c>
      <c r="Z12" s="2">
        <v>8784</v>
      </c>
      <c r="AA12" s="2">
        <v>9870</v>
      </c>
      <c r="AB12" s="2">
        <v>8085</v>
      </c>
      <c r="AC12" s="2">
        <v>8774</v>
      </c>
      <c r="AD12" s="2">
        <v>8745</v>
      </c>
      <c r="AE12" s="2">
        <v>8836</v>
      </c>
      <c r="AF12" s="2">
        <v>7810</v>
      </c>
      <c r="AG12" s="2">
        <v>6880</v>
      </c>
      <c r="AH12" s="2">
        <v>5964</v>
      </c>
      <c r="AI12" s="2">
        <v>5216</v>
      </c>
      <c r="AJ12" s="2">
        <v>4499</v>
      </c>
      <c r="AK12" s="2">
        <v>3922</v>
      </c>
      <c r="AL12" s="2">
        <v>3977</v>
      </c>
      <c r="AM12" s="2">
        <v>4022</v>
      </c>
      <c r="AN12" s="2">
        <v>4038</v>
      </c>
      <c r="AO12" s="2">
        <v>4042</v>
      </c>
      <c r="AP12" s="2">
        <v>4301</v>
      </c>
      <c r="AQ12" s="2">
        <v>4536</v>
      </c>
      <c r="AR12" s="2">
        <v>4747</v>
      </c>
      <c r="AS12" s="2">
        <v>4966</v>
      </c>
      <c r="AT12" s="2">
        <v>5143</v>
      </c>
      <c r="AU12" s="2">
        <v>5120</v>
      </c>
      <c r="AV12" s="2">
        <v>5105</v>
      </c>
      <c r="AW12" s="2">
        <v>5088</v>
      </c>
      <c r="AX12" s="2">
        <v>5075</v>
      </c>
      <c r="AY12" s="2">
        <v>5071</v>
      </c>
      <c r="AZ12" s="2">
        <v>5075</v>
      </c>
      <c r="BA12" s="2">
        <v>5048</v>
      </c>
      <c r="BB12" s="2">
        <v>5044</v>
      </c>
      <c r="BC12" s="2">
        <v>5038</v>
      </c>
      <c r="BD12" s="2">
        <v>5040</v>
      </c>
      <c r="BE12" s="2">
        <v>5030</v>
      </c>
      <c r="BF12" s="2">
        <v>5022</v>
      </c>
      <c r="BG12" s="2">
        <v>5019</v>
      </c>
      <c r="BH12" s="2">
        <v>5002</v>
      </c>
      <c r="BI12" s="2">
        <v>4991</v>
      </c>
      <c r="BJ12" s="2">
        <v>4979</v>
      </c>
      <c r="BK12" s="2">
        <v>4978</v>
      </c>
      <c r="BL12" s="2">
        <v>4968</v>
      </c>
      <c r="BM12" s="2">
        <v>4957</v>
      </c>
      <c r="BN12" s="2">
        <v>4945</v>
      </c>
      <c r="BO12" s="2">
        <v>4937</v>
      </c>
      <c r="BP12" s="2">
        <v>4923</v>
      </c>
      <c r="BQ12" s="2">
        <v>4911</v>
      </c>
      <c r="BR12" s="2">
        <v>4899</v>
      </c>
      <c r="BS12" s="2">
        <v>4900</v>
      </c>
      <c r="BT12" s="2">
        <v>4885</v>
      </c>
      <c r="BU12" s="2">
        <v>4877</v>
      </c>
      <c r="BV12" s="2">
        <v>4862</v>
      </c>
      <c r="BW12" s="2">
        <v>4858</v>
      </c>
      <c r="BX12" s="2">
        <v>4845</v>
      </c>
      <c r="BY12" s="2">
        <v>4835</v>
      </c>
      <c r="BZ12" s="2">
        <v>4828</v>
      </c>
      <c r="CA12" s="2">
        <v>4829</v>
      </c>
      <c r="CB12" s="2">
        <v>4821</v>
      </c>
      <c r="CC12" s="2">
        <v>4816</v>
      </c>
    </row>
    <row r="13" spans="1:82" x14ac:dyDescent="0.25">
      <c r="A13" s="2" t="str">
        <f>"Externe immigratie"</f>
        <v>Externe immigratie</v>
      </c>
      <c r="B13" s="2">
        <v>25650</v>
      </c>
      <c r="C13" s="2">
        <v>24285</v>
      </c>
      <c r="D13" s="2">
        <v>24184</v>
      </c>
      <c r="E13" s="2">
        <v>24843</v>
      </c>
      <c r="F13" s="2">
        <v>22706</v>
      </c>
      <c r="G13" s="2">
        <v>21833</v>
      </c>
      <c r="H13" s="2">
        <v>21541</v>
      </c>
      <c r="I13" s="2">
        <v>22996</v>
      </c>
      <c r="J13" s="2">
        <v>24340</v>
      </c>
      <c r="K13" s="2">
        <v>25194</v>
      </c>
      <c r="L13" s="2">
        <v>29939</v>
      </c>
      <c r="M13" s="2">
        <v>29626</v>
      </c>
      <c r="N13" s="2">
        <v>30026</v>
      </c>
      <c r="O13" s="2">
        <v>32444</v>
      </c>
      <c r="P13" s="2">
        <v>36226</v>
      </c>
      <c r="Q13" s="2">
        <v>37955</v>
      </c>
      <c r="R13" s="2">
        <v>39667</v>
      </c>
      <c r="S13" s="2">
        <v>42387</v>
      </c>
      <c r="T13" s="2">
        <v>43993</v>
      </c>
      <c r="U13" s="2">
        <v>41007</v>
      </c>
      <c r="V13" s="2">
        <v>40003</v>
      </c>
      <c r="W13" s="2">
        <v>36947</v>
      </c>
      <c r="X13" s="2">
        <v>37445</v>
      </c>
      <c r="Y13" s="2">
        <v>38242</v>
      </c>
      <c r="Z13" s="2">
        <v>39206</v>
      </c>
      <c r="AA13" s="2">
        <v>40796</v>
      </c>
      <c r="AB13" s="2">
        <v>39495</v>
      </c>
      <c r="AC13" s="2">
        <v>41001</v>
      </c>
      <c r="AD13" s="2">
        <v>41627</v>
      </c>
      <c r="AE13" s="2">
        <v>42321</v>
      </c>
      <c r="AF13" s="2">
        <v>41900</v>
      </c>
      <c r="AG13" s="2">
        <v>41478</v>
      </c>
      <c r="AH13" s="2">
        <v>41058</v>
      </c>
      <c r="AI13" s="2">
        <v>40645</v>
      </c>
      <c r="AJ13" s="2">
        <v>40241</v>
      </c>
      <c r="AK13" s="2">
        <v>39910</v>
      </c>
      <c r="AL13" s="2">
        <v>39567</v>
      </c>
      <c r="AM13" s="2">
        <v>39231</v>
      </c>
      <c r="AN13" s="2">
        <v>38891</v>
      </c>
      <c r="AO13" s="2">
        <v>38568</v>
      </c>
      <c r="AP13" s="2">
        <v>38550</v>
      </c>
      <c r="AQ13" s="2">
        <v>38529</v>
      </c>
      <c r="AR13" s="2">
        <v>38516</v>
      </c>
      <c r="AS13" s="2">
        <v>38501</v>
      </c>
      <c r="AT13" s="2">
        <v>38477</v>
      </c>
      <c r="AU13" s="2">
        <v>38473</v>
      </c>
      <c r="AV13" s="2">
        <v>38458</v>
      </c>
      <c r="AW13" s="2">
        <v>38448</v>
      </c>
      <c r="AX13" s="2">
        <v>38435</v>
      </c>
      <c r="AY13" s="2">
        <v>38434</v>
      </c>
      <c r="AZ13" s="2">
        <v>38435</v>
      </c>
      <c r="BA13" s="2">
        <v>38436</v>
      </c>
      <c r="BB13" s="2">
        <v>38448</v>
      </c>
      <c r="BC13" s="2">
        <v>38473</v>
      </c>
      <c r="BD13" s="2">
        <v>38508</v>
      </c>
      <c r="BE13" s="2">
        <v>38540</v>
      </c>
      <c r="BF13" s="2">
        <v>38583</v>
      </c>
      <c r="BG13" s="2">
        <v>38639</v>
      </c>
      <c r="BH13" s="2">
        <v>38692</v>
      </c>
      <c r="BI13" s="2">
        <v>38755</v>
      </c>
      <c r="BJ13" s="2">
        <v>38811</v>
      </c>
      <c r="BK13" s="2">
        <v>38889</v>
      </c>
      <c r="BL13" s="2">
        <v>38959</v>
      </c>
      <c r="BM13" s="2">
        <v>39031</v>
      </c>
      <c r="BN13" s="2">
        <v>39105</v>
      </c>
      <c r="BO13" s="2">
        <v>39174</v>
      </c>
      <c r="BP13" s="2">
        <v>39238</v>
      </c>
      <c r="BQ13" s="2">
        <v>39299</v>
      </c>
      <c r="BR13" s="2">
        <v>39350</v>
      </c>
      <c r="BS13" s="2">
        <v>39419</v>
      </c>
      <c r="BT13" s="2">
        <v>39474</v>
      </c>
      <c r="BU13" s="2">
        <v>39534</v>
      </c>
      <c r="BV13" s="2">
        <v>39581</v>
      </c>
      <c r="BW13" s="2">
        <v>39625</v>
      </c>
      <c r="BX13" s="2">
        <v>39681</v>
      </c>
      <c r="BY13" s="2">
        <v>39722</v>
      </c>
      <c r="BZ13" s="2">
        <v>39769</v>
      </c>
      <c r="CA13" s="2">
        <v>39816</v>
      </c>
      <c r="CB13" s="2">
        <v>39862</v>
      </c>
      <c r="CC13" s="2">
        <v>39906</v>
      </c>
    </row>
    <row r="14" spans="1:82" x14ac:dyDescent="0.25">
      <c r="A14" s="2" t="str">
        <f>"Externe emigratie"</f>
        <v>Externe emigratie</v>
      </c>
      <c r="B14" s="2">
        <v>20956</v>
      </c>
      <c r="C14" s="2">
        <v>18549</v>
      </c>
      <c r="D14" s="2">
        <v>20572</v>
      </c>
      <c r="E14" s="2">
        <v>22865</v>
      </c>
      <c r="F14" s="2">
        <v>20643</v>
      </c>
      <c r="G14" s="2">
        <v>21274</v>
      </c>
      <c r="H14" s="2">
        <v>21629</v>
      </c>
      <c r="I14" s="2">
        <v>22984</v>
      </c>
      <c r="J14" s="2">
        <v>23071</v>
      </c>
      <c r="K14" s="2">
        <v>24043</v>
      </c>
      <c r="L14" s="2">
        <v>24263</v>
      </c>
      <c r="M14" s="2">
        <v>25584</v>
      </c>
      <c r="N14" s="2">
        <v>24027</v>
      </c>
      <c r="O14" s="2">
        <v>26343</v>
      </c>
      <c r="P14" s="2">
        <v>28245</v>
      </c>
      <c r="Q14" s="2">
        <v>27553</v>
      </c>
      <c r="R14" s="2">
        <v>29841</v>
      </c>
      <c r="S14" s="2">
        <v>32665</v>
      </c>
      <c r="T14" s="2">
        <v>31271</v>
      </c>
      <c r="U14" s="2">
        <v>25358</v>
      </c>
      <c r="V14" s="2">
        <v>28087</v>
      </c>
      <c r="W14" s="2">
        <v>28944</v>
      </c>
      <c r="X14" s="2">
        <v>30954</v>
      </c>
      <c r="Y14" s="2">
        <v>32416</v>
      </c>
      <c r="Z14" s="2">
        <v>30422</v>
      </c>
      <c r="AA14" s="2">
        <v>30926</v>
      </c>
      <c r="AB14" s="2">
        <v>31410</v>
      </c>
      <c r="AC14" s="2">
        <v>32227</v>
      </c>
      <c r="AD14" s="2">
        <v>32882</v>
      </c>
      <c r="AE14" s="2">
        <v>33485</v>
      </c>
      <c r="AF14" s="2">
        <v>34090</v>
      </c>
      <c r="AG14" s="2">
        <v>34598</v>
      </c>
      <c r="AH14" s="2">
        <v>35094</v>
      </c>
      <c r="AI14" s="2">
        <v>35429</v>
      </c>
      <c r="AJ14" s="2">
        <v>35742</v>
      </c>
      <c r="AK14" s="2">
        <v>35988</v>
      </c>
      <c r="AL14" s="2">
        <v>35590</v>
      </c>
      <c r="AM14" s="2">
        <v>35209</v>
      </c>
      <c r="AN14" s="2">
        <v>34853</v>
      </c>
      <c r="AO14" s="2">
        <v>34526</v>
      </c>
      <c r="AP14" s="2">
        <v>34249</v>
      </c>
      <c r="AQ14" s="2">
        <v>33993</v>
      </c>
      <c r="AR14" s="2">
        <v>33769</v>
      </c>
      <c r="AS14" s="2">
        <v>33535</v>
      </c>
      <c r="AT14" s="2">
        <v>33334</v>
      </c>
      <c r="AU14" s="2">
        <v>33353</v>
      </c>
      <c r="AV14" s="2">
        <v>33353</v>
      </c>
      <c r="AW14" s="2">
        <v>33360</v>
      </c>
      <c r="AX14" s="2">
        <v>33360</v>
      </c>
      <c r="AY14" s="2">
        <v>33363</v>
      </c>
      <c r="AZ14" s="2">
        <v>33360</v>
      </c>
      <c r="BA14" s="2">
        <v>33388</v>
      </c>
      <c r="BB14" s="2">
        <v>33404</v>
      </c>
      <c r="BC14" s="2">
        <v>33435</v>
      </c>
      <c r="BD14" s="2">
        <v>33468</v>
      </c>
      <c r="BE14" s="2">
        <v>33510</v>
      </c>
      <c r="BF14" s="2">
        <v>33561</v>
      </c>
      <c r="BG14" s="2">
        <v>33620</v>
      </c>
      <c r="BH14" s="2">
        <v>33690</v>
      </c>
      <c r="BI14" s="2">
        <v>33764</v>
      </c>
      <c r="BJ14" s="2">
        <v>33832</v>
      </c>
      <c r="BK14" s="2">
        <v>33911</v>
      </c>
      <c r="BL14" s="2">
        <v>33991</v>
      </c>
      <c r="BM14" s="2">
        <v>34074</v>
      </c>
      <c r="BN14" s="2">
        <v>34160</v>
      </c>
      <c r="BO14" s="2">
        <v>34237</v>
      </c>
      <c r="BP14" s="2">
        <v>34315</v>
      </c>
      <c r="BQ14" s="2">
        <v>34388</v>
      </c>
      <c r="BR14" s="2">
        <v>34451</v>
      </c>
      <c r="BS14" s="2">
        <v>34519</v>
      </c>
      <c r="BT14" s="2">
        <v>34589</v>
      </c>
      <c r="BU14" s="2">
        <v>34657</v>
      </c>
      <c r="BV14" s="2">
        <v>34719</v>
      </c>
      <c r="BW14" s="2">
        <v>34767</v>
      </c>
      <c r="BX14" s="2">
        <v>34836</v>
      </c>
      <c r="BY14" s="2">
        <v>34887</v>
      </c>
      <c r="BZ14" s="2">
        <v>34941</v>
      </c>
      <c r="CA14" s="2">
        <v>34987</v>
      </c>
      <c r="CB14" s="2">
        <v>35041</v>
      </c>
      <c r="CC14" s="2">
        <v>35090</v>
      </c>
    </row>
    <row r="15" spans="1:82" x14ac:dyDescent="0.25">
      <c r="A15" s="2" t="str">
        <f>"Toename van de bevolking"</f>
        <v>Toename van de bevolking</v>
      </c>
      <c r="B15" s="2">
        <v>17225</v>
      </c>
      <c r="C15" s="2">
        <v>17537</v>
      </c>
      <c r="D15" s="2">
        <v>11711</v>
      </c>
      <c r="E15" s="2">
        <v>8671</v>
      </c>
      <c r="F15" s="2">
        <v>6966</v>
      </c>
      <c r="G15" s="2">
        <v>5464</v>
      </c>
      <c r="H15" s="2">
        <v>4664</v>
      </c>
      <c r="I15" s="2">
        <v>4273</v>
      </c>
      <c r="J15" s="2">
        <v>5911</v>
      </c>
      <c r="K15" s="2">
        <v>6993</v>
      </c>
      <c r="L15" s="2">
        <v>12047</v>
      </c>
      <c r="M15" s="2">
        <v>9123</v>
      </c>
      <c r="N15" s="2">
        <v>11678</v>
      </c>
      <c r="O15" s="2">
        <v>15010</v>
      </c>
      <c r="P15" s="2">
        <v>17193</v>
      </c>
      <c r="Q15" s="2">
        <v>21132</v>
      </c>
      <c r="R15" s="2">
        <v>20073</v>
      </c>
      <c r="S15" s="2">
        <v>18450</v>
      </c>
      <c r="T15" s="2">
        <v>21947</v>
      </c>
      <c r="U15" s="2">
        <v>25283</v>
      </c>
      <c r="V15" s="2">
        <v>20936</v>
      </c>
      <c r="W15" s="2">
        <v>16590</v>
      </c>
      <c r="X15" s="2">
        <v>13053</v>
      </c>
      <c r="Y15" s="2">
        <v>13621</v>
      </c>
      <c r="Z15" s="2">
        <v>12338</v>
      </c>
      <c r="AA15" s="2">
        <v>12412</v>
      </c>
      <c r="AB15" s="2">
        <v>9729</v>
      </c>
      <c r="AC15" s="2">
        <v>11604</v>
      </c>
      <c r="AD15" s="2">
        <v>11979</v>
      </c>
      <c r="AE15" s="2">
        <v>12452</v>
      </c>
      <c r="AF15" s="2">
        <v>11803</v>
      </c>
      <c r="AG15" s="2">
        <v>11221</v>
      </c>
      <c r="AH15" s="2">
        <v>10605</v>
      </c>
      <c r="AI15" s="2">
        <v>10170</v>
      </c>
      <c r="AJ15" s="2">
        <v>9780</v>
      </c>
      <c r="AK15" s="2">
        <v>9558</v>
      </c>
      <c r="AL15" s="2">
        <v>9950</v>
      </c>
      <c r="AM15" s="2">
        <v>10331</v>
      </c>
      <c r="AN15" s="2">
        <v>10687</v>
      </c>
      <c r="AO15" s="2">
        <v>11075</v>
      </c>
      <c r="AP15" s="2">
        <v>11051</v>
      </c>
      <c r="AQ15" s="2">
        <v>10975</v>
      </c>
      <c r="AR15" s="2">
        <v>10845</v>
      </c>
      <c r="AS15" s="2">
        <v>10659</v>
      </c>
      <c r="AT15" s="2">
        <v>10391</v>
      </c>
      <c r="AU15" s="2">
        <v>9945</v>
      </c>
      <c r="AV15" s="2">
        <v>9467</v>
      </c>
      <c r="AW15" s="2">
        <v>9008</v>
      </c>
      <c r="AX15" s="2">
        <v>8480</v>
      </c>
      <c r="AY15" s="2">
        <v>8003</v>
      </c>
      <c r="AZ15" s="2">
        <v>7494</v>
      </c>
      <c r="BA15" s="2">
        <v>7026</v>
      </c>
      <c r="BB15" s="2">
        <v>6617</v>
      </c>
      <c r="BC15" s="2">
        <v>6237</v>
      </c>
      <c r="BD15" s="2">
        <v>5931</v>
      </c>
      <c r="BE15" s="2">
        <v>5686</v>
      </c>
      <c r="BF15" s="2">
        <v>5511</v>
      </c>
      <c r="BG15" s="2">
        <v>5397</v>
      </c>
      <c r="BH15" s="2">
        <v>5372</v>
      </c>
      <c r="BI15" s="2">
        <v>5384</v>
      </c>
      <c r="BJ15" s="2">
        <v>5451</v>
      </c>
      <c r="BK15" s="2">
        <v>5596</v>
      </c>
      <c r="BL15" s="2">
        <v>5774</v>
      </c>
      <c r="BM15" s="2">
        <v>5976</v>
      </c>
      <c r="BN15" s="2">
        <v>6237</v>
      </c>
      <c r="BO15" s="2">
        <v>6544</v>
      </c>
      <c r="BP15" s="2">
        <v>6847</v>
      </c>
      <c r="BQ15" s="2">
        <v>7170</v>
      </c>
      <c r="BR15" s="2">
        <v>7493</v>
      </c>
      <c r="BS15" s="2">
        <v>7816</v>
      </c>
      <c r="BT15" s="2">
        <v>8091</v>
      </c>
      <c r="BU15" s="2">
        <v>8367</v>
      </c>
      <c r="BV15" s="2">
        <v>8601</v>
      </c>
      <c r="BW15" s="2">
        <v>8844</v>
      </c>
      <c r="BX15" s="2">
        <v>9045</v>
      </c>
      <c r="BY15" s="2">
        <v>9228</v>
      </c>
      <c r="BZ15" s="2">
        <v>9391</v>
      </c>
      <c r="CA15" s="2">
        <v>9521</v>
      </c>
      <c r="CB15" s="2">
        <v>9606</v>
      </c>
      <c r="CC15" s="2">
        <v>9681</v>
      </c>
    </row>
    <row r="16" spans="1:82" x14ac:dyDescent="0.25">
      <c r="A16" s="2" t="str">
        <f>"Statistische aanpassing"</f>
        <v>Statistische aanpassing</v>
      </c>
      <c r="B16" s="2">
        <v>-97</v>
      </c>
      <c r="C16" s="2">
        <v>-108</v>
      </c>
      <c r="D16" s="2">
        <v>-524</v>
      </c>
      <c r="E16" s="2">
        <v>-322</v>
      </c>
      <c r="F16" s="2">
        <v>-5286</v>
      </c>
      <c r="G16" s="2">
        <v>773</v>
      </c>
      <c r="H16" s="2">
        <v>1238</v>
      </c>
      <c r="I16" s="2">
        <v>1474</v>
      </c>
      <c r="J16" s="2">
        <v>1151</v>
      </c>
      <c r="K16" s="2">
        <v>-52</v>
      </c>
      <c r="L16" s="2">
        <v>56</v>
      </c>
      <c r="M16" s="2">
        <v>567</v>
      </c>
      <c r="N16" s="2">
        <v>570</v>
      </c>
      <c r="O16" s="2">
        <v>434</v>
      </c>
      <c r="P16" s="2">
        <v>843</v>
      </c>
      <c r="Q16" s="2">
        <v>769</v>
      </c>
      <c r="R16" s="2">
        <v>823</v>
      </c>
      <c r="S16" s="2">
        <v>446</v>
      </c>
      <c r="T16" s="2">
        <v>766</v>
      </c>
      <c r="U16" s="2">
        <v>1873</v>
      </c>
      <c r="V16" s="2">
        <v>-147</v>
      </c>
      <c r="W16" s="2">
        <v>141</v>
      </c>
      <c r="X16" s="2">
        <v>212</v>
      </c>
      <c r="Y16" s="2">
        <v>-202</v>
      </c>
      <c r="Z16" s="2">
        <v>134</v>
      </c>
      <c r="AA16" s="2">
        <v>-155</v>
      </c>
      <c r="AB16" s="2">
        <v>175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</row>
    <row r="17" spans="1:82" ht="15.75" thickBot="1" x14ac:dyDescent="0.3">
      <c r="A17" s="3" t="str">
        <f>"Bevolking op 31/12"</f>
        <v>Bevolking op 31/12</v>
      </c>
      <c r="B17" s="3">
        <v>3275923</v>
      </c>
      <c r="C17" s="3">
        <v>3293352</v>
      </c>
      <c r="D17" s="3">
        <v>3304539</v>
      </c>
      <c r="E17" s="3">
        <v>3312888</v>
      </c>
      <c r="F17" s="3">
        <v>3314568</v>
      </c>
      <c r="G17" s="3">
        <v>3320805</v>
      </c>
      <c r="H17" s="3">
        <v>3326707</v>
      </c>
      <c r="I17" s="3">
        <v>3332454</v>
      </c>
      <c r="J17" s="3">
        <v>3339516</v>
      </c>
      <c r="K17" s="3">
        <v>3346457</v>
      </c>
      <c r="L17" s="3">
        <v>3358560</v>
      </c>
      <c r="M17" s="3">
        <v>3368250</v>
      </c>
      <c r="N17" s="3">
        <v>3380498</v>
      </c>
      <c r="O17" s="3">
        <v>3395942</v>
      </c>
      <c r="P17" s="3">
        <v>3413978</v>
      </c>
      <c r="Q17" s="3">
        <v>3435879</v>
      </c>
      <c r="R17" s="3">
        <v>3456775</v>
      </c>
      <c r="S17" s="3">
        <v>3475671</v>
      </c>
      <c r="T17" s="3">
        <v>3498384</v>
      </c>
      <c r="U17" s="3">
        <v>3525540</v>
      </c>
      <c r="V17" s="3">
        <v>3546329</v>
      </c>
      <c r="W17" s="3">
        <v>3563060</v>
      </c>
      <c r="X17" s="3">
        <v>3576325</v>
      </c>
      <c r="Y17" s="3">
        <v>3589744</v>
      </c>
      <c r="Z17" s="3">
        <v>3602216</v>
      </c>
      <c r="AA17" s="3">
        <v>3614473</v>
      </c>
      <c r="AB17" s="3">
        <v>3624377</v>
      </c>
      <c r="AC17" s="3">
        <v>3635981</v>
      </c>
      <c r="AD17" s="3">
        <v>3647960</v>
      </c>
      <c r="AE17" s="3">
        <v>3660412</v>
      </c>
      <c r="AF17" s="3">
        <v>3672215</v>
      </c>
      <c r="AG17" s="3">
        <v>3683436</v>
      </c>
      <c r="AH17" s="3">
        <v>3694041</v>
      </c>
      <c r="AI17" s="3">
        <v>3704211</v>
      </c>
      <c r="AJ17" s="3">
        <v>3713991</v>
      </c>
      <c r="AK17" s="3">
        <v>3723549</v>
      </c>
      <c r="AL17" s="3">
        <v>3733499</v>
      </c>
      <c r="AM17" s="3">
        <v>3743830</v>
      </c>
      <c r="AN17" s="3">
        <v>3754517</v>
      </c>
      <c r="AO17" s="3">
        <v>3765592</v>
      </c>
      <c r="AP17" s="3">
        <v>3776643</v>
      </c>
      <c r="AQ17" s="3">
        <v>3787618</v>
      </c>
      <c r="AR17" s="3">
        <v>3798463</v>
      </c>
      <c r="AS17" s="3">
        <v>3809122</v>
      </c>
      <c r="AT17" s="3">
        <v>3819513</v>
      </c>
      <c r="AU17" s="3">
        <v>3829458</v>
      </c>
      <c r="AV17" s="3">
        <v>3838925</v>
      </c>
      <c r="AW17" s="3">
        <v>3847933</v>
      </c>
      <c r="AX17" s="3">
        <v>3856413</v>
      </c>
      <c r="AY17" s="3">
        <v>3864416</v>
      </c>
      <c r="AZ17" s="3">
        <v>3871910</v>
      </c>
      <c r="BA17" s="3">
        <v>3878936</v>
      </c>
      <c r="BB17" s="3">
        <v>3885553</v>
      </c>
      <c r="BC17" s="3">
        <v>3891790</v>
      </c>
      <c r="BD17" s="3">
        <v>3897721</v>
      </c>
      <c r="BE17" s="3">
        <v>3903407</v>
      </c>
      <c r="BF17" s="3">
        <v>3908918</v>
      </c>
      <c r="BG17" s="3">
        <v>3914315</v>
      </c>
      <c r="BH17" s="3">
        <v>3919687</v>
      </c>
      <c r="BI17" s="3">
        <v>3925071</v>
      </c>
      <c r="BJ17" s="3">
        <v>3930522</v>
      </c>
      <c r="BK17" s="3">
        <v>3936118</v>
      </c>
      <c r="BL17" s="3">
        <v>3941892</v>
      </c>
      <c r="BM17" s="3">
        <v>3947868</v>
      </c>
      <c r="BN17" s="3">
        <v>3954105</v>
      </c>
      <c r="BO17" s="3">
        <v>3960649</v>
      </c>
      <c r="BP17" s="3">
        <v>3967496</v>
      </c>
      <c r="BQ17" s="3">
        <v>3974666</v>
      </c>
      <c r="BR17" s="3">
        <v>3982159</v>
      </c>
      <c r="BS17" s="3">
        <v>3989975</v>
      </c>
      <c r="BT17" s="3">
        <v>3998066</v>
      </c>
      <c r="BU17" s="3">
        <v>4006433</v>
      </c>
      <c r="BV17" s="3">
        <v>4015034</v>
      </c>
      <c r="BW17" s="3">
        <v>4023878</v>
      </c>
      <c r="BX17" s="3">
        <v>4032923</v>
      </c>
      <c r="BY17" s="3">
        <v>4042151</v>
      </c>
      <c r="BZ17" s="3">
        <v>4051542</v>
      </c>
      <c r="CA17" s="3">
        <v>4061063</v>
      </c>
      <c r="CB17" s="3">
        <v>4070669</v>
      </c>
      <c r="CC17" s="3">
        <v>4080350</v>
      </c>
    </row>
    <row r="18" spans="1:82" x14ac:dyDescent="0.25">
      <c r="A18" t="s">
        <v>3</v>
      </c>
    </row>
    <row r="20" spans="1:82" x14ac:dyDescent="0.25">
      <c r="A20" s="1" t="s">
        <v>10</v>
      </c>
    </row>
    <row r="21" spans="1:82" x14ac:dyDescent="0.25">
      <c r="A21" t="s">
        <v>1</v>
      </c>
    </row>
    <row r="22" spans="1:82" ht="15.75" thickBot="1" x14ac:dyDescent="0.3">
      <c r="A22" t="s">
        <v>2</v>
      </c>
    </row>
    <row r="23" spans="1:82" x14ac:dyDescent="0.25">
      <c r="A23" s="4"/>
      <c r="B23" s="5" t="str">
        <f>"1991"</f>
        <v>1991</v>
      </c>
      <c r="C23" s="5" t="str">
        <f>"1992"</f>
        <v>1992</v>
      </c>
      <c r="D23" s="5" t="str">
        <f>"1993"</f>
        <v>1993</v>
      </c>
      <c r="E23" s="5" t="str">
        <f>"1994"</f>
        <v>1994</v>
      </c>
      <c r="F23" s="5" t="str">
        <f>"1995"</f>
        <v>1995</v>
      </c>
      <c r="G23" s="5" t="str">
        <f>"1996"</f>
        <v>1996</v>
      </c>
      <c r="H23" s="5" t="str">
        <f>"1997"</f>
        <v>1997</v>
      </c>
      <c r="I23" s="5" t="str">
        <f>"1998"</f>
        <v>1998</v>
      </c>
      <c r="J23" s="5" t="str">
        <f>"1999"</f>
        <v>1999</v>
      </c>
      <c r="K23" s="5" t="str">
        <f>"2000"</f>
        <v>2000</v>
      </c>
      <c r="L23" s="5" t="str">
        <f>"2001"</f>
        <v>2001</v>
      </c>
      <c r="M23" s="5" t="str">
        <f>"2002"</f>
        <v>2002</v>
      </c>
      <c r="N23" s="5" t="str">
        <f>"2003"</f>
        <v>2003</v>
      </c>
      <c r="O23" s="5" t="str">
        <f>"2004"</f>
        <v>2004</v>
      </c>
      <c r="P23" s="5" t="str">
        <f>"2005"</f>
        <v>2005</v>
      </c>
      <c r="Q23" s="5" t="str">
        <f>"2006"</f>
        <v>2006</v>
      </c>
      <c r="R23" s="5" t="str">
        <f>"2007"</f>
        <v>2007</v>
      </c>
      <c r="S23" s="5" t="str">
        <f>"2008"</f>
        <v>2008</v>
      </c>
      <c r="T23" s="5" t="str">
        <f>"2009"</f>
        <v>2009</v>
      </c>
      <c r="U23" s="5" t="str">
        <f>"2010"</f>
        <v>2010</v>
      </c>
      <c r="V23" s="5" t="str">
        <f>"2011"</f>
        <v>2011</v>
      </c>
      <c r="W23" s="5" t="str">
        <f>"2012"</f>
        <v>2012</v>
      </c>
      <c r="X23" s="5" t="str">
        <f>"2013"</f>
        <v>2013</v>
      </c>
      <c r="Y23" s="5" t="str">
        <f>"2014"</f>
        <v>2014</v>
      </c>
      <c r="Z23" s="5" t="str">
        <f>"2015"</f>
        <v>2015</v>
      </c>
      <c r="AA23" s="5" t="str">
        <f>"2016"</f>
        <v>2016</v>
      </c>
      <c r="AB23" s="5" t="str">
        <f>"2017"</f>
        <v>2017</v>
      </c>
      <c r="AC23" s="5" t="str">
        <f>"2018"</f>
        <v>2018</v>
      </c>
      <c r="AD23" s="5" t="str">
        <f>"2019"</f>
        <v>2019</v>
      </c>
      <c r="AE23" s="5" t="str">
        <f>"2020"</f>
        <v>2020</v>
      </c>
      <c r="AF23" s="5" t="str">
        <f>"2021"</f>
        <v>2021</v>
      </c>
      <c r="AG23" s="5" t="str">
        <f>"2022"</f>
        <v>2022</v>
      </c>
      <c r="AH23" s="5" t="str">
        <f>"2023"</f>
        <v>2023</v>
      </c>
      <c r="AI23" s="5" t="str">
        <f>"2024"</f>
        <v>2024</v>
      </c>
      <c r="AJ23" s="5" t="str">
        <f>"2025"</f>
        <v>2025</v>
      </c>
      <c r="AK23" s="5" t="str">
        <f>"2026"</f>
        <v>2026</v>
      </c>
      <c r="AL23" s="5" t="str">
        <f>"2027"</f>
        <v>2027</v>
      </c>
      <c r="AM23" s="5" t="str">
        <f>"2028"</f>
        <v>2028</v>
      </c>
      <c r="AN23" s="5" t="str">
        <f>"2029"</f>
        <v>2029</v>
      </c>
      <c r="AO23" s="5" t="str">
        <f>"2030"</f>
        <v>2030</v>
      </c>
      <c r="AP23" s="5" t="str">
        <f>"2031"</f>
        <v>2031</v>
      </c>
      <c r="AQ23" s="5" t="str">
        <f>"2032"</f>
        <v>2032</v>
      </c>
      <c r="AR23" s="5" t="str">
        <f>"2033"</f>
        <v>2033</v>
      </c>
      <c r="AS23" s="5" t="str">
        <f>"2034"</f>
        <v>2034</v>
      </c>
      <c r="AT23" s="5" t="str">
        <f>"2035"</f>
        <v>2035</v>
      </c>
      <c r="AU23" s="5" t="str">
        <f>"2036"</f>
        <v>2036</v>
      </c>
      <c r="AV23" s="5" t="str">
        <f>"2037"</f>
        <v>2037</v>
      </c>
      <c r="AW23" s="5" t="str">
        <f>"2038"</f>
        <v>2038</v>
      </c>
      <c r="AX23" s="5" t="str">
        <f>"2039"</f>
        <v>2039</v>
      </c>
      <c r="AY23" s="5" t="str">
        <f>"2040"</f>
        <v>2040</v>
      </c>
      <c r="AZ23" s="5" t="str">
        <f>"2041"</f>
        <v>2041</v>
      </c>
      <c r="BA23" s="5" t="str">
        <f>"2042"</f>
        <v>2042</v>
      </c>
      <c r="BB23" s="5" t="str">
        <f>"2043"</f>
        <v>2043</v>
      </c>
      <c r="BC23" s="5" t="str">
        <f>"2044"</f>
        <v>2044</v>
      </c>
      <c r="BD23" s="5" t="str">
        <f>"2045"</f>
        <v>2045</v>
      </c>
      <c r="BE23" s="5" t="str">
        <f>"2046"</f>
        <v>2046</v>
      </c>
      <c r="BF23" s="5" t="str">
        <f>"2047"</f>
        <v>2047</v>
      </c>
      <c r="BG23" s="5" t="str">
        <f>"2048"</f>
        <v>2048</v>
      </c>
      <c r="BH23" s="5" t="str">
        <f>"2049"</f>
        <v>2049</v>
      </c>
      <c r="BI23" s="5" t="str">
        <f>"2050"</f>
        <v>2050</v>
      </c>
      <c r="BJ23" s="5" t="str">
        <f>"2051"</f>
        <v>2051</v>
      </c>
      <c r="BK23" s="5" t="str">
        <f>"2052"</f>
        <v>2052</v>
      </c>
      <c r="BL23" s="5" t="str">
        <f>"2053"</f>
        <v>2053</v>
      </c>
      <c r="BM23" s="5" t="str">
        <f>"2054"</f>
        <v>2054</v>
      </c>
      <c r="BN23" s="5" t="str">
        <f>"2055"</f>
        <v>2055</v>
      </c>
      <c r="BO23" s="5" t="str">
        <f>"2056"</f>
        <v>2056</v>
      </c>
      <c r="BP23" s="5" t="str">
        <f>"2057"</f>
        <v>2057</v>
      </c>
      <c r="BQ23" s="5" t="str">
        <f>"2058"</f>
        <v>2058</v>
      </c>
      <c r="BR23" s="5" t="str">
        <f>"2059"</f>
        <v>2059</v>
      </c>
      <c r="BS23" s="5" t="str">
        <f>"2060"</f>
        <v>2060</v>
      </c>
      <c r="BT23" s="5" t="str">
        <f>"2061"</f>
        <v>2061</v>
      </c>
      <c r="BU23" s="5" t="str">
        <f>"2062"</f>
        <v>2062</v>
      </c>
      <c r="BV23" s="5" t="str">
        <f>"2063"</f>
        <v>2063</v>
      </c>
      <c r="BW23" s="5" t="str">
        <f>"2064"</f>
        <v>2064</v>
      </c>
      <c r="BX23" s="5" t="str">
        <f>"2065"</f>
        <v>2065</v>
      </c>
      <c r="BY23" s="5" t="str">
        <f>"2066"</f>
        <v>2066</v>
      </c>
      <c r="BZ23" s="5" t="str">
        <f>"2067"</f>
        <v>2067</v>
      </c>
      <c r="CA23" s="5" t="str">
        <f>"2068"</f>
        <v>2068</v>
      </c>
      <c r="CB23" s="5" t="str">
        <f>"2069"</f>
        <v>2069</v>
      </c>
      <c r="CC23" s="5" t="str">
        <f>"2070"</f>
        <v>2070</v>
      </c>
      <c r="CD23" s="1"/>
    </row>
    <row r="24" spans="1:82" x14ac:dyDescent="0.25">
      <c r="A24" s="2" t="str">
        <f>"Bevolking op 01/01"</f>
        <v>Bevolking op 01/01</v>
      </c>
      <c r="B24" s="2">
        <v>1579261</v>
      </c>
      <c r="C24" s="2">
        <v>1588329</v>
      </c>
      <c r="D24" s="2">
        <v>1597149</v>
      </c>
      <c r="E24" s="2">
        <v>1602846</v>
      </c>
      <c r="F24" s="2">
        <v>1606476</v>
      </c>
      <c r="G24" s="2">
        <v>1606519</v>
      </c>
      <c r="H24" s="2">
        <v>1609474</v>
      </c>
      <c r="I24" s="2">
        <v>1612351</v>
      </c>
      <c r="J24" s="2">
        <v>1615210</v>
      </c>
      <c r="K24" s="2">
        <v>1618652</v>
      </c>
      <c r="L24" s="2">
        <v>1622014</v>
      </c>
      <c r="M24" s="2">
        <v>1628499</v>
      </c>
      <c r="N24" s="2">
        <v>1633635</v>
      </c>
      <c r="O24" s="2">
        <v>1640202</v>
      </c>
      <c r="P24" s="2">
        <v>1647914</v>
      </c>
      <c r="Q24" s="2">
        <v>1656641</v>
      </c>
      <c r="R24" s="2">
        <v>1667557</v>
      </c>
      <c r="S24" s="2">
        <v>1678390</v>
      </c>
      <c r="T24" s="2">
        <v>1688232</v>
      </c>
      <c r="U24" s="2">
        <v>1700100</v>
      </c>
      <c r="V24" s="2">
        <v>1714482</v>
      </c>
      <c r="W24" s="2">
        <v>1725385</v>
      </c>
      <c r="X24" s="2">
        <v>1734362</v>
      </c>
      <c r="Y24" s="2">
        <v>1741960</v>
      </c>
      <c r="Z24" s="2">
        <v>1749701</v>
      </c>
      <c r="AA24" s="2">
        <v>1756900</v>
      </c>
      <c r="AB24" s="2">
        <v>1764335</v>
      </c>
      <c r="AC24" s="2">
        <v>1770175</v>
      </c>
      <c r="AD24" s="2">
        <v>1777104</v>
      </c>
      <c r="AE24" s="2">
        <v>1784190</v>
      </c>
      <c r="AF24" s="2">
        <v>1791451</v>
      </c>
      <c r="AG24" s="2">
        <v>1798318</v>
      </c>
      <c r="AH24" s="2">
        <v>1804825</v>
      </c>
      <c r="AI24" s="2">
        <v>1810956</v>
      </c>
      <c r="AJ24" s="2">
        <v>1816801</v>
      </c>
      <c r="AK24" s="2">
        <v>1822404</v>
      </c>
      <c r="AL24" s="2">
        <v>1827853</v>
      </c>
      <c r="AM24" s="2">
        <v>1833490</v>
      </c>
      <c r="AN24" s="2">
        <v>1839312</v>
      </c>
      <c r="AO24" s="2">
        <v>1845297</v>
      </c>
      <c r="AP24" s="2">
        <v>1851472</v>
      </c>
      <c r="AQ24" s="2">
        <v>1857627</v>
      </c>
      <c r="AR24" s="2">
        <v>1863744</v>
      </c>
      <c r="AS24" s="2">
        <v>1869809</v>
      </c>
      <c r="AT24" s="2">
        <v>1875813</v>
      </c>
      <c r="AU24" s="2">
        <v>1881700</v>
      </c>
      <c r="AV24" s="2">
        <v>1887395</v>
      </c>
      <c r="AW24" s="2">
        <v>1892889</v>
      </c>
      <c r="AX24" s="2">
        <v>1898208</v>
      </c>
      <c r="AY24" s="2">
        <v>1903307</v>
      </c>
      <c r="AZ24" s="2">
        <v>1908214</v>
      </c>
      <c r="BA24" s="2">
        <v>1912914</v>
      </c>
      <c r="BB24" s="2">
        <v>1917435</v>
      </c>
      <c r="BC24" s="2">
        <v>1921791</v>
      </c>
      <c r="BD24" s="2">
        <v>1925994</v>
      </c>
      <c r="BE24" s="2">
        <v>1930077</v>
      </c>
      <c r="BF24" s="2">
        <v>1934071</v>
      </c>
      <c r="BG24" s="2">
        <v>1938000</v>
      </c>
      <c r="BH24" s="2">
        <v>1941887</v>
      </c>
      <c r="BI24" s="2">
        <v>1945786</v>
      </c>
      <c r="BJ24" s="2">
        <v>1949698</v>
      </c>
      <c r="BK24" s="2">
        <v>1953650</v>
      </c>
      <c r="BL24" s="2">
        <v>1957658</v>
      </c>
      <c r="BM24" s="2">
        <v>1961766</v>
      </c>
      <c r="BN24" s="2">
        <v>1965969</v>
      </c>
      <c r="BO24" s="2">
        <v>1970303</v>
      </c>
      <c r="BP24" s="2">
        <v>1974769</v>
      </c>
      <c r="BQ24" s="2">
        <v>1979374</v>
      </c>
      <c r="BR24" s="2">
        <v>1984137</v>
      </c>
      <c r="BS24" s="2">
        <v>1989054</v>
      </c>
      <c r="BT24" s="2">
        <v>1994105</v>
      </c>
      <c r="BU24" s="2">
        <v>1999293</v>
      </c>
      <c r="BV24" s="2">
        <v>2004610</v>
      </c>
      <c r="BW24" s="2">
        <v>2010015</v>
      </c>
      <c r="BX24" s="2">
        <v>2015542</v>
      </c>
      <c r="BY24" s="2">
        <v>2021156</v>
      </c>
      <c r="BZ24" s="2">
        <v>2026846</v>
      </c>
      <c r="CA24" s="2">
        <v>2032594</v>
      </c>
      <c r="CB24" s="2">
        <v>2038387</v>
      </c>
      <c r="CC24" s="2">
        <v>2044204</v>
      </c>
    </row>
    <row r="25" spans="1:82" x14ac:dyDescent="0.25">
      <c r="A25" s="2" t="str">
        <f>"Natuurlijk saldo"</f>
        <v>Natuurlijk saldo</v>
      </c>
      <c r="B25" s="2">
        <v>3104</v>
      </c>
      <c r="C25" s="2">
        <v>2937</v>
      </c>
      <c r="D25" s="2">
        <v>1598</v>
      </c>
      <c r="E25" s="2">
        <v>1275</v>
      </c>
      <c r="F25" s="2">
        <v>782</v>
      </c>
      <c r="G25" s="2">
        <v>1379</v>
      </c>
      <c r="H25" s="2">
        <v>1531</v>
      </c>
      <c r="I25" s="2">
        <v>1240</v>
      </c>
      <c r="J25" s="2">
        <v>1291</v>
      </c>
      <c r="K25" s="2">
        <v>1769</v>
      </c>
      <c r="L25" s="2">
        <v>1745</v>
      </c>
      <c r="M25" s="2">
        <v>752</v>
      </c>
      <c r="N25" s="2">
        <v>705</v>
      </c>
      <c r="O25" s="2">
        <v>1608</v>
      </c>
      <c r="P25" s="2">
        <v>1672</v>
      </c>
      <c r="Q25" s="2">
        <v>2382</v>
      </c>
      <c r="R25" s="2">
        <v>2771</v>
      </c>
      <c r="S25" s="2">
        <v>2400</v>
      </c>
      <c r="T25" s="2">
        <v>2597</v>
      </c>
      <c r="U25" s="2">
        <v>2484</v>
      </c>
      <c r="V25" s="2">
        <v>2507</v>
      </c>
      <c r="W25" s="2">
        <v>1531</v>
      </c>
      <c r="X25" s="2">
        <v>1541</v>
      </c>
      <c r="Y25" s="2">
        <v>2209</v>
      </c>
      <c r="Z25" s="2">
        <v>779</v>
      </c>
      <c r="AA25" s="2">
        <v>549</v>
      </c>
      <c r="AB25" s="2">
        <v>402</v>
      </c>
      <c r="AC25" s="2">
        <v>474</v>
      </c>
      <c r="AD25" s="2">
        <v>682</v>
      </c>
      <c r="AE25" s="2">
        <v>869</v>
      </c>
      <c r="AF25" s="2">
        <v>1018</v>
      </c>
      <c r="AG25" s="2">
        <v>1159</v>
      </c>
      <c r="AH25" s="2">
        <v>1277</v>
      </c>
      <c r="AI25" s="2">
        <v>1393</v>
      </c>
      <c r="AJ25" s="2">
        <v>1519</v>
      </c>
      <c r="AK25" s="2">
        <v>1656</v>
      </c>
      <c r="AL25" s="2">
        <v>1791</v>
      </c>
      <c r="AM25" s="2">
        <v>1941</v>
      </c>
      <c r="AN25" s="2">
        <v>2101</v>
      </c>
      <c r="AO25" s="2">
        <v>2278</v>
      </c>
      <c r="AP25" s="2">
        <v>2125</v>
      </c>
      <c r="AQ25" s="2">
        <v>1953</v>
      </c>
      <c r="AR25" s="2">
        <v>1782</v>
      </c>
      <c r="AS25" s="2">
        <v>1601</v>
      </c>
      <c r="AT25" s="2">
        <v>1390</v>
      </c>
      <c r="AU25" s="2">
        <v>1182</v>
      </c>
      <c r="AV25" s="2">
        <v>970</v>
      </c>
      <c r="AW25" s="2">
        <v>751</v>
      </c>
      <c r="AX25" s="2">
        <v>520</v>
      </c>
      <c r="AY25" s="2">
        <v>298</v>
      </c>
      <c r="AZ25" s="2">
        <v>76</v>
      </c>
      <c r="BA25" s="2">
        <v>-124</v>
      </c>
      <c r="BB25" s="2">
        <v>-297</v>
      </c>
      <c r="BC25" s="2">
        <v>-459</v>
      </c>
      <c r="BD25" s="2">
        <v>-577</v>
      </c>
      <c r="BE25" s="2">
        <v>-671</v>
      </c>
      <c r="BF25" s="2">
        <v>-736</v>
      </c>
      <c r="BG25" s="2">
        <v>-774</v>
      </c>
      <c r="BH25" s="2">
        <v>-770</v>
      </c>
      <c r="BI25" s="2">
        <v>-746</v>
      </c>
      <c r="BJ25" s="2">
        <v>-696</v>
      </c>
      <c r="BK25" s="2">
        <v>-628</v>
      </c>
      <c r="BL25" s="2">
        <v>-531</v>
      </c>
      <c r="BM25" s="2">
        <v>-415</v>
      </c>
      <c r="BN25" s="2">
        <v>-279</v>
      </c>
      <c r="BO25" s="2">
        <v>-142</v>
      </c>
      <c r="BP25" s="2">
        <v>-7</v>
      </c>
      <c r="BQ25" s="2">
        <v>141</v>
      </c>
      <c r="BR25" s="2">
        <v>291</v>
      </c>
      <c r="BS25" s="2">
        <v>422</v>
      </c>
      <c r="BT25" s="2">
        <v>545</v>
      </c>
      <c r="BU25" s="2">
        <v>655</v>
      </c>
      <c r="BV25" s="2">
        <v>749</v>
      </c>
      <c r="BW25" s="2">
        <v>845</v>
      </c>
      <c r="BX25" s="2">
        <v>919</v>
      </c>
      <c r="BY25" s="2">
        <v>980</v>
      </c>
      <c r="BZ25" s="2">
        <v>1021</v>
      </c>
      <c r="CA25" s="2">
        <v>1057</v>
      </c>
      <c r="CB25" s="2">
        <v>1070</v>
      </c>
      <c r="CC25" s="2">
        <v>1068</v>
      </c>
    </row>
    <row r="26" spans="1:82" x14ac:dyDescent="0.25">
      <c r="A26" s="2" t="str">
        <f>"Geboorten"</f>
        <v>Geboorten</v>
      </c>
      <c r="B26" s="2">
        <v>21764</v>
      </c>
      <c r="C26" s="2">
        <v>21264</v>
      </c>
      <c r="D26" s="2">
        <v>20445</v>
      </c>
      <c r="E26" s="2">
        <v>19601</v>
      </c>
      <c r="F26" s="2">
        <v>19326</v>
      </c>
      <c r="G26" s="2">
        <v>19811</v>
      </c>
      <c r="H26" s="2">
        <v>19658</v>
      </c>
      <c r="I26" s="2">
        <v>19599</v>
      </c>
      <c r="J26" s="2">
        <v>19635</v>
      </c>
      <c r="K26" s="2">
        <v>20180</v>
      </c>
      <c r="L26" s="2">
        <v>19879</v>
      </c>
      <c r="M26" s="2">
        <v>19283</v>
      </c>
      <c r="N26" s="2">
        <v>19172</v>
      </c>
      <c r="O26" s="2">
        <v>19569</v>
      </c>
      <c r="P26" s="2">
        <v>19764</v>
      </c>
      <c r="Q26" s="2">
        <v>20077</v>
      </c>
      <c r="R26" s="2">
        <v>20582</v>
      </c>
      <c r="S26" s="2">
        <v>20813</v>
      </c>
      <c r="T26" s="2">
        <v>20429</v>
      </c>
      <c r="U26" s="2">
        <v>20735</v>
      </c>
      <c r="V26" s="2">
        <v>20450</v>
      </c>
      <c r="W26" s="2">
        <v>20249</v>
      </c>
      <c r="X26" s="2">
        <v>19990</v>
      </c>
      <c r="Y26" s="2">
        <v>19946</v>
      </c>
      <c r="Z26" s="2">
        <v>19311</v>
      </c>
      <c r="AA26" s="2">
        <v>19071</v>
      </c>
      <c r="AB26" s="2">
        <v>18840</v>
      </c>
      <c r="AC26" s="2">
        <v>19013</v>
      </c>
      <c r="AD26" s="2">
        <v>19213</v>
      </c>
      <c r="AE26" s="2">
        <v>19396</v>
      </c>
      <c r="AF26" s="2">
        <v>19564</v>
      </c>
      <c r="AG26" s="2">
        <v>19726</v>
      </c>
      <c r="AH26" s="2">
        <v>19869</v>
      </c>
      <c r="AI26" s="2">
        <v>20017</v>
      </c>
      <c r="AJ26" s="2">
        <v>20182</v>
      </c>
      <c r="AK26" s="2">
        <v>20369</v>
      </c>
      <c r="AL26" s="2">
        <v>20571</v>
      </c>
      <c r="AM26" s="2">
        <v>20802</v>
      </c>
      <c r="AN26" s="2">
        <v>21061</v>
      </c>
      <c r="AO26" s="2">
        <v>21355</v>
      </c>
      <c r="AP26" s="2">
        <v>21331</v>
      </c>
      <c r="AQ26" s="2">
        <v>21320</v>
      </c>
      <c r="AR26" s="2">
        <v>21314</v>
      </c>
      <c r="AS26" s="2">
        <v>21302</v>
      </c>
      <c r="AT26" s="2">
        <v>21283</v>
      </c>
      <c r="AU26" s="2">
        <v>21262</v>
      </c>
      <c r="AV26" s="2">
        <v>21233</v>
      </c>
      <c r="AW26" s="2">
        <v>21191</v>
      </c>
      <c r="AX26" s="2">
        <v>21128</v>
      </c>
      <c r="AY26" s="2">
        <v>21057</v>
      </c>
      <c r="AZ26" s="2">
        <v>20975</v>
      </c>
      <c r="BA26" s="2">
        <v>20896</v>
      </c>
      <c r="BB26" s="2">
        <v>20818</v>
      </c>
      <c r="BC26" s="2">
        <v>20752</v>
      </c>
      <c r="BD26" s="2">
        <v>20709</v>
      </c>
      <c r="BE26" s="2">
        <v>20683</v>
      </c>
      <c r="BF26" s="2">
        <v>20685</v>
      </c>
      <c r="BG26" s="2">
        <v>20711</v>
      </c>
      <c r="BH26" s="2">
        <v>20761</v>
      </c>
      <c r="BI26" s="2">
        <v>20823</v>
      </c>
      <c r="BJ26" s="2">
        <v>20907</v>
      </c>
      <c r="BK26" s="2">
        <v>21000</v>
      </c>
      <c r="BL26" s="2">
        <v>21105</v>
      </c>
      <c r="BM26" s="2">
        <v>21217</v>
      </c>
      <c r="BN26" s="2">
        <v>21340</v>
      </c>
      <c r="BO26" s="2">
        <v>21456</v>
      </c>
      <c r="BP26" s="2">
        <v>21566</v>
      </c>
      <c r="BQ26" s="2">
        <v>21670</v>
      </c>
      <c r="BR26" s="2">
        <v>21764</v>
      </c>
      <c r="BS26" s="2">
        <v>21837</v>
      </c>
      <c r="BT26" s="2">
        <v>21897</v>
      </c>
      <c r="BU26" s="2">
        <v>21944</v>
      </c>
      <c r="BV26" s="2">
        <v>21975</v>
      </c>
      <c r="BW26" s="2">
        <v>22000</v>
      </c>
      <c r="BX26" s="2">
        <v>22008</v>
      </c>
      <c r="BY26" s="2">
        <v>22007</v>
      </c>
      <c r="BZ26" s="2">
        <v>21994</v>
      </c>
      <c r="CA26" s="2">
        <v>21979</v>
      </c>
      <c r="CB26" s="2">
        <v>21959</v>
      </c>
      <c r="CC26" s="2">
        <v>21939</v>
      </c>
    </row>
    <row r="27" spans="1:82" x14ac:dyDescent="0.25">
      <c r="A27" s="2" t="str">
        <f>"Overlijdens"</f>
        <v>Overlijdens</v>
      </c>
      <c r="B27" s="2">
        <v>18660</v>
      </c>
      <c r="C27" s="2">
        <v>18327</v>
      </c>
      <c r="D27" s="2">
        <v>18847</v>
      </c>
      <c r="E27" s="2">
        <v>18326</v>
      </c>
      <c r="F27" s="2">
        <v>18544</v>
      </c>
      <c r="G27" s="2">
        <v>18432</v>
      </c>
      <c r="H27" s="2">
        <v>18127</v>
      </c>
      <c r="I27" s="2">
        <v>18359</v>
      </c>
      <c r="J27" s="2">
        <v>18344</v>
      </c>
      <c r="K27" s="2">
        <v>18411</v>
      </c>
      <c r="L27" s="2">
        <v>18134</v>
      </c>
      <c r="M27" s="2">
        <v>18531</v>
      </c>
      <c r="N27" s="2">
        <v>18467</v>
      </c>
      <c r="O27" s="2">
        <v>17961</v>
      </c>
      <c r="P27" s="2">
        <v>18092</v>
      </c>
      <c r="Q27" s="2">
        <v>17695</v>
      </c>
      <c r="R27" s="2">
        <v>17811</v>
      </c>
      <c r="S27" s="2">
        <v>18413</v>
      </c>
      <c r="T27" s="2">
        <v>17832</v>
      </c>
      <c r="U27" s="2">
        <v>18251</v>
      </c>
      <c r="V27" s="2">
        <v>17943</v>
      </c>
      <c r="W27" s="2">
        <v>18718</v>
      </c>
      <c r="X27" s="2">
        <v>18449</v>
      </c>
      <c r="Y27" s="2">
        <v>17737</v>
      </c>
      <c r="Z27" s="2">
        <v>18532</v>
      </c>
      <c r="AA27" s="2">
        <v>18522</v>
      </c>
      <c r="AB27" s="2">
        <v>18438</v>
      </c>
      <c r="AC27" s="2">
        <v>18539</v>
      </c>
      <c r="AD27" s="2">
        <v>18531</v>
      </c>
      <c r="AE27" s="2">
        <v>18527</v>
      </c>
      <c r="AF27" s="2">
        <v>18546</v>
      </c>
      <c r="AG27" s="2">
        <v>18567</v>
      </c>
      <c r="AH27" s="2">
        <v>18592</v>
      </c>
      <c r="AI27" s="2">
        <v>18624</v>
      </c>
      <c r="AJ27" s="2">
        <v>18663</v>
      </c>
      <c r="AK27" s="2">
        <v>18713</v>
      </c>
      <c r="AL27" s="2">
        <v>18780</v>
      </c>
      <c r="AM27" s="2">
        <v>18861</v>
      </c>
      <c r="AN27" s="2">
        <v>18960</v>
      </c>
      <c r="AO27" s="2">
        <v>19077</v>
      </c>
      <c r="AP27" s="2">
        <v>19206</v>
      </c>
      <c r="AQ27" s="2">
        <v>19367</v>
      </c>
      <c r="AR27" s="2">
        <v>19532</v>
      </c>
      <c r="AS27" s="2">
        <v>19701</v>
      </c>
      <c r="AT27" s="2">
        <v>19893</v>
      </c>
      <c r="AU27" s="2">
        <v>20080</v>
      </c>
      <c r="AV27" s="2">
        <v>20263</v>
      </c>
      <c r="AW27" s="2">
        <v>20440</v>
      </c>
      <c r="AX27" s="2">
        <v>20608</v>
      </c>
      <c r="AY27" s="2">
        <v>20759</v>
      </c>
      <c r="AZ27" s="2">
        <v>20899</v>
      </c>
      <c r="BA27" s="2">
        <v>21020</v>
      </c>
      <c r="BB27" s="2">
        <v>21115</v>
      </c>
      <c r="BC27" s="2">
        <v>21211</v>
      </c>
      <c r="BD27" s="2">
        <v>21286</v>
      </c>
      <c r="BE27" s="2">
        <v>21354</v>
      </c>
      <c r="BF27" s="2">
        <v>21421</v>
      </c>
      <c r="BG27" s="2">
        <v>21485</v>
      </c>
      <c r="BH27" s="2">
        <v>21531</v>
      </c>
      <c r="BI27" s="2">
        <v>21569</v>
      </c>
      <c r="BJ27" s="2">
        <v>21603</v>
      </c>
      <c r="BK27" s="2">
        <v>21628</v>
      </c>
      <c r="BL27" s="2">
        <v>21636</v>
      </c>
      <c r="BM27" s="2">
        <v>21632</v>
      </c>
      <c r="BN27" s="2">
        <v>21619</v>
      </c>
      <c r="BO27" s="2">
        <v>21598</v>
      </c>
      <c r="BP27" s="2">
        <v>21573</v>
      </c>
      <c r="BQ27" s="2">
        <v>21529</v>
      </c>
      <c r="BR27" s="2">
        <v>21473</v>
      </c>
      <c r="BS27" s="2">
        <v>21415</v>
      </c>
      <c r="BT27" s="2">
        <v>21352</v>
      </c>
      <c r="BU27" s="2">
        <v>21289</v>
      </c>
      <c r="BV27" s="2">
        <v>21226</v>
      </c>
      <c r="BW27" s="2">
        <v>21155</v>
      </c>
      <c r="BX27" s="2">
        <v>21089</v>
      </c>
      <c r="BY27" s="2">
        <v>21027</v>
      </c>
      <c r="BZ27" s="2">
        <v>20973</v>
      </c>
      <c r="CA27" s="2">
        <v>20922</v>
      </c>
      <c r="CB27" s="2">
        <v>20889</v>
      </c>
      <c r="CC27" s="2">
        <v>20871</v>
      </c>
    </row>
    <row r="28" spans="1:82" x14ac:dyDescent="0.25">
      <c r="A28" s="2" t="str">
        <f>"Intern migratiesaldo"</f>
        <v>Intern migratiesaldo</v>
      </c>
      <c r="B28" s="2">
        <v>3424</v>
      </c>
      <c r="C28" s="2">
        <v>3142</v>
      </c>
      <c r="D28" s="2">
        <v>2721</v>
      </c>
      <c r="E28" s="2">
        <v>2182</v>
      </c>
      <c r="F28" s="2">
        <v>1933</v>
      </c>
      <c r="G28" s="2">
        <v>1445</v>
      </c>
      <c r="H28" s="2">
        <v>1166</v>
      </c>
      <c r="I28" s="2">
        <v>1339</v>
      </c>
      <c r="J28" s="2">
        <v>1418</v>
      </c>
      <c r="K28" s="2">
        <v>1685</v>
      </c>
      <c r="L28" s="2">
        <v>1972</v>
      </c>
      <c r="M28" s="2">
        <v>2497</v>
      </c>
      <c r="N28" s="2">
        <v>3001</v>
      </c>
      <c r="O28" s="2">
        <v>3348</v>
      </c>
      <c r="P28" s="2">
        <v>3587</v>
      </c>
      <c r="Q28" s="2">
        <v>3459</v>
      </c>
      <c r="R28" s="2">
        <v>3182</v>
      </c>
      <c r="S28" s="2">
        <v>2829</v>
      </c>
      <c r="T28" s="2">
        <v>2706</v>
      </c>
      <c r="U28" s="2">
        <v>3090</v>
      </c>
      <c r="V28" s="2">
        <v>2762</v>
      </c>
      <c r="W28" s="2">
        <v>3345</v>
      </c>
      <c r="X28" s="2">
        <v>2765</v>
      </c>
      <c r="Y28" s="2">
        <v>2943</v>
      </c>
      <c r="Z28" s="2">
        <v>1893</v>
      </c>
      <c r="AA28" s="2">
        <v>1090</v>
      </c>
      <c r="AB28" s="2">
        <v>774</v>
      </c>
      <c r="AC28" s="2">
        <v>1587</v>
      </c>
      <c r="AD28" s="2">
        <v>1551</v>
      </c>
      <c r="AE28" s="2">
        <v>1512</v>
      </c>
      <c r="AF28" s="2">
        <v>1498</v>
      </c>
      <c r="AG28" s="2">
        <v>1488</v>
      </c>
      <c r="AH28" s="2">
        <v>1482</v>
      </c>
      <c r="AI28" s="2">
        <v>1464</v>
      </c>
      <c r="AJ28" s="2">
        <v>1468</v>
      </c>
      <c r="AK28" s="2">
        <v>1474</v>
      </c>
      <c r="AL28" s="2">
        <v>1475</v>
      </c>
      <c r="AM28" s="2">
        <v>1472</v>
      </c>
      <c r="AN28" s="2">
        <v>1452</v>
      </c>
      <c r="AO28" s="2">
        <v>1455</v>
      </c>
      <c r="AP28" s="2">
        <v>1447</v>
      </c>
      <c r="AQ28" s="2">
        <v>1444</v>
      </c>
      <c r="AR28" s="2">
        <v>1450</v>
      </c>
      <c r="AS28" s="2">
        <v>1441</v>
      </c>
      <c r="AT28" s="2">
        <v>1437</v>
      </c>
      <c r="AU28" s="2">
        <v>1455</v>
      </c>
      <c r="AV28" s="2">
        <v>1476</v>
      </c>
      <c r="AW28" s="2">
        <v>1522</v>
      </c>
      <c r="AX28" s="2">
        <v>1539</v>
      </c>
      <c r="AY28" s="2">
        <v>1577</v>
      </c>
      <c r="AZ28" s="2">
        <v>1581</v>
      </c>
      <c r="BA28" s="2">
        <v>1614</v>
      </c>
      <c r="BB28" s="2">
        <v>1623</v>
      </c>
      <c r="BC28" s="2">
        <v>1646</v>
      </c>
      <c r="BD28" s="2">
        <v>1636</v>
      </c>
      <c r="BE28" s="2">
        <v>1644</v>
      </c>
      <c r="BF28" s="2">
        <v>1643</v>
      </c>
      <c r="BG28" s="2">
        <v>1643</v>
      </c>
      <c r="BH28" s="2">
        <v>1658</v>
      </c>
      <c r="BI28" s="2">
        <v>1649</v>
      </c>
      <c r="BJ28" s="2">
        <v>1642</v>
      </c>
      <c r="BK28" s="2">
        <v>1636</v>
      </c>
      <c r="BL28" s="2">
        <v>1645</v>
      </c>
      <c r="BM28" s="2">
        <v>1631</v>
      </c>
      <c r="BN28" s="2">
        <v>1633</v>
      </c>
      <c r="BO28" s="2">
        <v>1634</v>
      </c>
      <c r="BP28" s="2">
        <v>1647</v>
      </c>
      <c r="BQ28" s="2">
        <v>1662</v>
      </c>
      <c r="BR28" s="2">
        <v>1671</v>
      </c>
      <c r="BS28" s="2">
        <v>1680</v>
      </c>
      <c r="BT28" s="2">
        <v>1696</v>
      </c>
      <c r="BU28" s="2">
        <v>1720</v>
      </c>
      <c r="BV28" s="2">
        <v>1726</v>
      </c>
      <c r="BW28" s="2">
        <v>1747</v>
      </c>
      <c r="BX28" s="2">
        <v>1769</v>
      </c>
      <c r="BY28" s="2">
        <v>1786</v>
      </c>
      <c r="BZ28" s="2">
        <v>1804</v>
      </c>
      <c r="CA28" s="2">
        <v>1820</v>
      </c>
      <c r="CB28" s="2">
        <v>1834</v>
      </c>
      <c r="CC28" s="2">
        <v>1853</v>
      </c>
    </row>
    <row r="29" spans="1:82" x14ac:dyDescent="0.25">
      <c r="A29" s="2" t="str">
        <f>"Interne immigratie"</f>
        <v>Interne immigratie</v>
      </c>
      <c r="B29" s="2">
        <v>10208</v>
      </c>
      <c r="C29" s="2">
        <v>10919</v>
      </c>
      <c r="D29" s="2">
        <v>10794</v>
      </c>
      <c r="E29" s="2">
        <v>10670</v>
      </c>
      <c r="F29" s="2">
        <v>10323</v>
      </c>
      <c r="G29" s="2">
        <v>10005</v>
      </c>
      <c r="H29" s="2">
        <v>9912</v>
      </c>
      <c r="I29" s="2">
        <v>10059</v>
      </c>
      <c r="J29" s="2">
        <v>10282</v>
      </c>
      <c r="K29" s="2">
        <v>9932</v>
      </c>
      <c r="L29" s="2">
        <v>9963</v>
      </c>
      <c r="M29" s="2">
        <v>10532</v>
      </c>
      <c r="N29" s="2">
        <v>11118</v>
      </c>
      <c r="O29" s="2">
        <v>11537</v>
      </c>
      <c r="P29" s="2">
        <v>11674</v>
      </c>
      <c r="Q29" s="2">
        <v>11572</v>
      </c>
      <c r="R29" s="2">
        <v>11507</v>
      </c>
      <c r="S29" s="2">
        <v>11466</v>
      </c>
      <c r="T29" s="2">
        <v>11355</v>
      </c>
      <c r="U29" s="2">
        <v>12517</v>
      </c>
      <c r="V29" s="2">
        <v>11874</v>
      </c>
      <c r="W29" s="2">
        <v>12224</v>
      </c>
      <c r="X29" s="2">
        <v>12143</v>
      </c>
      <c r="Y29" s="2">
        <v>12097</v>
      </c>
      <c r="Z29" s="2">
        <v>11892</v>
      </c>
      <c r="AA29" s="2">
        <v>12124</v>
      </c>
      <c r="AB29" s="2">
        <v>12026</v>
      </c>
      <c r="AC29" s="2">
        <v>12196</v>
      </c>
      <c r="AD29" s="2">
        <v>12233</v>
      </c>
      <c r="AE29" s="2">
        <v>12279</v>
      </c>
      <c r="AF29" s="2">
        <v>12348</v>
      </c>
      <c r="AG29" s="2">
        <v>12399</v>
      </c>
      <c r="AH29" s="2">
        <v>12444</v>
      </c>
      <c r="AI29" s="2">
        <v>12473</v>
      </c>
      <c r="AJ29" s="2">
        <v>12496</v>
      </c>
      <c r="AK29" s="2">
        <v>12528</v>
      </c>
      <c r="AL29" s="2">
        <v>12545</v>
      </c>
      <c r="AM29" s="2">
        <v>12576</v>
      </c>
      <c r="AN29" s="2">
        <v>12599</v>
      </c>
      <c r="AO29" s="2">
        <v>12646</v>
      </c>
      <c r="AP29" s="2">
        <v>12687</v>
      </c>
      <c r="AQ29" s="2">
        <v>12731</v>
      </c>
      <c r="AR29" s="2">
        <v>12785</v>
      </c>
      <c r="AS29" s="2">
        <v>12839</v>
      </c>
      <c r="AT29" s="2">
        <v>12883</v>
      </c>
      <c r="AU29" s="2">
        <v>12945</v>
      </c>
      <c r="AV29" s="2">
        <v>12999</v>
      </c>
      <c r="AW29" s="2">
        <v>13063</v>
      </c>
      <c r="AX29" s="2">
        <v>13094</v>
      </c>
      <c r="AY29" s="2">
        <v>13135</v>
      </c>
      <c r="AZ29" s="2">
        <v>13158</v>
      </c>
      <c r="BA29" s="2">
        <v>13197</v>
      </c>
      <c r="BB29" s="2">
        <v>13213</v>
      </c>
      <c r="BC29" s="2">
        <v>13249</v>
      </c>
      <c r="BD29" s="2">
        <v>13269</v>
      </c>
      <c r="BE29" s="2">
        <v>13301</v>
      </c>
      <c r="BF29" s="2">
        <v>13330</v>
      </c>
      <c r="BG29" s="2">
        <v>13362</v>
      </c>
      <c r="BH29" s="2">
        <v>13408</v>
      </c>
      <c r="BI29" s="2">
        <v>13444</v>
      </c>
      <c r="BJ29" s="2">
        <v>13482</v>
      </c>
      <c r="BK29" s="2">
        <v>13520</v>
      </c>
      <c r="BL29" s="2">
        <v>13566</v>
      </c>
      <c r="BM29" s="2">
        <v>13611</v>
      </c>
      <c r="BN29" s="2">
        <v>13665</v>
      </c>
      <c r="BO29" s="2">
        <v>13708</v>
      </c>
      <c r="BP29" s="2">
        <v>13761</v>
      </c>
      <c r="BQ29" s="2">
        <v>13815</v>
      </c>
      <c r="BR29" s="2">
        <v>13864</v>
      </c>
      <c r="BS29" s="2">
        <v>13904</v>
      </c>
      <c r="BT29" s="2">
        <v>13957</v>
      </c>
      <c r="BU29" s="2">
        <v>14009</v>
      </c>
      <c r="BV29" s="2">
        <v>14055</v>
      </c>
      <c r="BW29" s="2">
        <v>14108</v>
      </c>
      <c r="BX29" s="2">
        <v>14156</v>
      </c>
      <c r="BY29" s="2">
        <v>14202</v>
      </c>
      <c r="BZ29" s="2">
        <v>14242</v>
      </c>
      <c r="CA29" s="2">
        <v>14283</v>
      </c>
      <c r="CB29" s="2">
        <v>14325</v>
      </c>
      <c r="CC29" s="2">
        <v>14369</v>
      </c>
    </row>
    <row r="30" spans="1:82" x14ac:dyDescent="0.25">
      <c r="A30" s="2" t="str">
        <f>"Interne emigratie"</f>
        <v>Interne emigratie</v>
      </c>
      <c r="B30" s="2">
        <v>6784</v>
      </c>
      <c r="C30" s="2">
        <v>7777</v>
      </c>
      <c r="D30" s="2">
        <v>8073</v>
      </c>
      <c r="E30" s="2">
        <v>8488</v>
      </c>
      <c r="F30" s="2">
        <v>8390</v>
      </c>
      <c r="G30" s="2">
        <v>8560</v>
      </c>
      <c r="H30" s="2">
        <v>8746</v>
      </c>
      <c r="I30" s="2">
        <v>8720</v>
      </c>
      <c r="J30" s="2">
        <v>8864</v>
      </c>
      <c r="K30" s="2">
        <v>8247</v>
      </c>
      <c r="L30" s="2">
        <v>7991</v>
      </c>
      <c r="M30" s="2">
        <v>8035</v>
      </c>
      <c r="N30" s="2">
        <v>8117</v>
      </c>
      <c r="O30" s="2">
        <v>8189</v>
      </c>
      <c r="P30" s="2">
        <v>8087</v>
      </c>
      <c r="Q30" s="2">
        <v>8113</v>
      </c>
      <c r="R30" s="2">
        <v>8325</v>
      </c>
      <c r="S30" s="2">
        <v>8637</v>
      </c>
      <c r="T30" s="2">
        <v>8649</v>
      </c>
      <c r="U30" s="2">
        <v>9427</v>
      </c>
      <c r="V30" s="2">
        <v>9112</v>
      </c>
      <c r="W30" s="2">
        <v>8879</v>
      </c>
      <c r="X30" s="2">
        <v>9378</v>
      </c>
      <c r="Y30" s="2">
        <v>9154</v>
      </c>
      <c r="Z30" s="2">
        <v>9999</v>
      </c>
      <c r="AA30" s="2">
        <v>11034</v>
      </c>
      <c r="AB30" s="2">
        <v>11252</v>
      </c>
      <c r="AC30" s="2">
        <v>10609</v>
      </c>
      <c r="AD30" s="2">
        <v>10682</v>
      </c>
      <c r="AE30" s="2">
        <v>10767</v>
      </c>
      <c r="AF30" s="2">
        <v>10850</v>
      </c>
      <c r="AG30" s="2">
        <v>10911</v>
      </c>
      <c r="AH30" s="2">
        <v>10962</v>
      </c>
      <c r="AI30" s="2">
        <v>11009</v>
      </c>
      <c r="AJ30" s="2">
        <v>11028</v>
      </c>
      <c r="AK30" s="2">
        <v>11054</v>
      </c>
      <c r="AL30" s="2">
        <v>11070</v>
      </c>
      <c r="AM30" s="2">
        <v>11104</v>
      </c>
      <c r="AN30" s="2">
        <v>11147</v>
      </c>
      <c r="AO30" s="2">
        <v>11191</v>
      </c>
      <c r="AP30" s="2">
        <v>11240</v>
      </c>
      <c r="AQ30" s="2">
        <v>11287</v>
      </c>
      <c r="AR30" s="2">
        <v>11335</v>
      </c>
      <c r="AS30" s="2">
        <v>11398</v>
      </c>
      <c r="AT30" s="2">
        <v>11446</v>
      </c>
      <c r="AU30" s="2">
        <v>11490</v>
      </c>
      <c r="AV30" s="2">
        <v>11523</v>
      </c>
      <c r="AW30" s="2">
        <v>11541</v>
      </c>
      <c r="AX30" s="2">
        <v>11555</v>
      </c>
      <c r="AY30" s="2">
        <v>11558</v>
      </c>
      <c r="AZ30" s="2">
        <v>11577</v>
      </c>
      <c r="BA30" s="2">
        <v>11583</v>
      </c>
      <c r="BB30" s="2">
        <v>11590</v>
      </c>
      <c r="BC30" s="2">
        <v>11603</v>
      </c>
      <c r="BD30" s="2">
        <v>11633</v>
      </c>
      <c r="BE30" s="2">
        <v>11657</v>
      </c>
      <c r="BF30" s="2">
        <v>11687</v>
      </c>
      <c r="BG30" s="2">
        <v>11719</v>
      </c>
      <c r="BH30" s="2">
        <v>11750</v>
      </c>
      <c r="BI30" s="2">
        <v>11795</v>
      </c>
      <c r="BJ30" s="2">
        <v>11840</v>
      </c>
      <c r="BK30" s="2">
        <v>11884</v>
      </c>
      <c r="BL30" s="2">
        <v>11921</v>
      </c>
      <c r="BM30" s="2">
        <v>11980</v>
      </c>
      <c r="BN30" s="2">
        <v>12032</v>
      </c>
      <c r="BO30" s="2">
        <v>12074</v>
      </c>
      <c r="BP30" s="2">
        <v>12114</v>
      </c>
      <c r="BQ30" s="2">
        <v>12153</v>
      </c>
      <c r="BR30" s="2">
        <v>12193</v>
      </c>
      <c r="BS30" s="2">
        <v>12224</v>
      </c>
      <c r="BT30" s="2">
        <v>12261</v>
      </c>
      <c r="BU30" s="2">
        <v>12289</v>
      </c>
      <c r="BV30" s="2">
        <v>12329</v>
      </c>
      <c r="BW30" s="2">
        <v>12361</v>
      </c>
      <c r="BX30" s="2">
        <v>12387</v>
      </c>
      <c r="BY30" s="2">
        <v>12416</v>
      </c>
      <c r="BZ30" s="2">
        <v>12438</v>
      </c>
      <c r="CA30" s="2">
        <v>12463</v>
      </c>
      <c r="CB30" s="2">
        <v>12491</v>
      </c>
      <c r="CC30" s="2">
        <v>12516</v>
      </c>
    </row>
    <row r="31" spans="1:82" x14ac:dyDescent="0.25">
      <c r="A31" s="2" t="str">
        <f>"Extern migratiesaldo"</f>
        <v>Extern migratiesaldo</v>
      </c>
      <c r="B31" s="2">
        <v>2612</v>
      </c>
      <c r="C31" s="2">
        <v>2841</v>
      </c>
      <c r="D31" s="2">
        <v>1768</v>
      </c>
      <c r="E31" s="2">
        <v>359</v>
      </c>
      <c r="F31" s="2">
        <v>593</v>
      </c>
      <c r="G31" s="2">
        <v>-274</v>
      </c>
      <c r="H31" s="2">
        <v>-457</v>
      </c>
      <c r="I31" s="2">
        <v>-459</v>
      </c>
      <c r="J31" s="2">
        <v>81</v>
      </c>
      <c r="K31" s="2">
        <v>48</v>
      </c>
      <c r="L31" s="2">
        <v>2764</v>
      </c>
      <c r="M31" s="2">
        <v>1576</v>
      </c>
      <c r="N31" s="2">
        <v>2552</v>
      </c>
      <c r="O31" s="2">
        <v>2474</v>
      </c>
      <c r="P31" s="2">
        <v>3008</v>
      </c>
      <c r="Q31" s="2">
        <v>4592</v>
      </c>
      <c r="R31" s="2">
        <v>4414</v>
      </c>
      <c r="S31" s="2">
        <v>4443</v>
      </c>
      <c r="T31" s="2">
        <v>6191</v>
      </c>
      <c r="U31" s="2">
        <v>7541</v>
      </c>
      <c r="V31" s="2">
        <v>5721</v>
      </c>
      <c r="W31" s="2">
        <v>3979</v>
      </c>
      <c r="X31" s="2">
        <v>3067</v>
      </c>
      <c r="Y31" s="2">
        <v>2730</v>
      </c>
      <c r="Z31" s="2">
        <v>4385</v>
      </c>
      <c r="AA31" s="2">
        <v>5818</v>
      </c>
      <c r="AB31" s="2">
        <v>4462</v>
      </c>
      <c r="AC31" s="2">
        <v>4868</v>
      </c>
      <c r="AD31" s="2">
        <v>4853</v>
      </c>
      <c r="AE31" s="2">
        <v>4880</v>
      </c>
      <c r="AF31" s="2">
        <v>4351</v>
      </c>
      <c r="AG31" s="2">
        <v>3860</v>
      </c>
      <c r="AH31" s="2">
        <v>3372</v>
      </c>
      <c r="AI31" s="2">
        <v>2988</v>
      </c>
      <c r="AJ31" s="2">
        <v>2616</v>
      </c>
      <c r="AK31" s="2">
        <v>2319</v>
      </c>
      <c r="AL31" s="2">
        <v>2371</v>
      </c>
      <c r="AM31" s="2">
        <v>2409</v>
      </c>
      <c r="AN31" s="2">
        <v>2432</v>
      </c>
      <c r="AO31" s="2">
        <v>2442</v>
      </c>
      <c r="AP31" s="2">
        <v>2583</v>
      </c>
      <c r="AQ31" s="2">
        <v>2720</v>
      </c>
      <c r="AR31" s="2">
        <v>2833</v>
      </c>
      <c r="AS31" s="2">
        <v>2962</v>
      </c>
      <c r="AT31" s="2">
        <v>3060</v>
      </c>
      <c r="AU31" s="2">
        <v>3058</v>
      </c>
      <c r="AV31" s="2">
        <v>3048</v>
      </c>
      <c r="AW31" s="2">
        <v>3046</v>
      </c>
      <c r="AX31" s="2">
        <v>3040</v>
      </c>
      <c r="AY31" s="2">
        <v>3032</v>
      </c>
      <c r="AZ31" s="2">
        <v>3043</v>
      </c>
      <c r="BA31" s="2">
        <v>3031</v>
      </c>
      <c r="BB31" s="2">
        <v>3030</v>
      </c>
      <c r="BC31" s="2">
        <v>3016</v>
      </c>
      <c r="BD31" s="2">
        <v>3024</v>
      </c>
      <c r="BE31" s="2">
        <v>3021</v>
      </c>
      <c r="BF31" s="2">
        <v>3022</v>
      </c>
      <c r="BG31" s="2">
        <v>3018</v>
      </c>
      <c r="BH31" s="2">
        <v>3011</v>
      </c>
      <c r="BI31" s="2">
        <v>3009</v>
      </c>
      <c r="BJ31" s="2">
        <v>3006</v>
      </c>
      <c r="BK31" s="2">
        <v>3000</v>
      </c>
      <c r="BL31" s="2">
        <v>2994</v>
      </c>
      <c r="BM31" s="2">
        <v>2987</v>
      </c>
      <c r="BN31" s="2">
        <v>2980</v>
      </c>
      <c r="BO31" s="2">
        <v>2974</v>
      </c>
      <c r="BP31" s="2">
        <v>2965</v>
      </c>
      <c r="BQ31" s="2">
        <v>2960</v>
      </c>
      <c r="BR31" s="2">
        <v>2955</v>
      </c>
      <c r="BS31" s="2">
        <v>2949</v>
      </c>
      <c r="BT31" s="2">
        <v>2947</v>
      </c>
      <c r="BU31" s="2">
        <v>2942</v>
      </c>
      <c r="BV31" s="2">
        <v>2930</v>
      </c>
      <c r="BW31" s="2">
        <v>2935</v>
      </c>
      <c r="BX31" s="2">
        <v>2926</v>
      </c>
      <c r="BY31" s="2">
        <v>2924</v>
      </c>
      <c r="BZ31" s="2">
        <v>2923</v>
      </c>
      <c r="CA31" s="2">
        <v>2916</v>
      </c>
      <c r="CB31" s="2">
        <v>2913</v>
      </c>
      <c r="CC31" s="2">
        <v>2912</v>
      </c>
    </row>
    <row r="32" spans="1:82" x14ac:dyDescent="0.25">
      <c r="A32" s="2" t="str">
        <f>"Externe immigratie"</f>
        <v>Externe immigratie</v>
      </c>
      <c r="B32" s="2">
        <v>14102</v>
      </c>
      <c r="C32" s="2">
        <v>13163</v>
      </c>
      <c r="D32" s="2">
        <v>13361</v>
      </c>
      <c r="E32" s="2">
        <v>13359</v>
      </c>
      <c r="F32" s="2">
        <v>12147</v>
      </c>
      <c r="G32" s="2">
        <v>11704</v>
      </c>
      <c r="H32" s="2">
        <v>11611</v>
      </c>
      <c r="I32" s="2">
        <v>12336</v>
      </c>
      <c r="J32" s="2">
        <v>13241</v>
      </c>
      <c r="K32" s="2">
        <v>13632</v>
      </c>
      <c r="L32" s="2">
        <v>16557</v>
      </c>
      <c r="M32" s="2">
        <v>16278</v>
      </c>
      <c r="N32" s="2">
        <v>16359</v>
      </c>
      <c r="O32" s="2">
        <v>17704</v>
      </c>
      <c r="P32" s="2">
        <v>19854</v>
      </c>
      <c r="Q32" s="2">
        <v>20989</v>
      </c>
      <c r="R32" s="2">
        <v>22219</v>
      </c>
      <c r="S32" s="2">
        <v>23607</v>
      </c>
      <c r="T32" s="2">
        <v>24277</v>
      </c>
      <c r="U32" s="2">
        <v>21926</v>
      </c>
      <c r="V32" s="2">
        <v>21665</v>
      </c>
      <c r="W32" s="2">
        <v>20425</v>
      </c>
      <c r="X32" s="2">
        <v>20636</v>
      </c>
      <c r="Y32" s="2">
        <v>21081</v>
      </c>
      <c r="Z32" s="2">
        <v>21539</v>
      </c>
      <c r="AA32" s="2">
        <v>23299</v>
      </c>
      <c r="AB32" s="2">
        <v>22024</v>
      </c>
      <c r="AC32" s="2">
        <v>22956</v>
      </c>
      <c r="AD32" s="2">
        <v>23297</v>
      </c>
      <c r="AE32" s="2">
        <v>23670</v>
      </c>
      <c r="AF32" s="2">
        <v>23454</v>
      </c>
      <c r="AG32" s="2">
        <v>23231</v>
      </c>
      <c r="AH32" s="2">
        <v>23009</v>
      </c>
      <c r="AI32" s="2">
        <v>22788</v>
      </c>
      <c r="AJ32" s="2">
        <v>22577</v>
      </c>
      <c r="AK32" s="2">
        <v>22403</v>
      </c>
      <c r="AL32" s="2">
        <v>22223</v>
      </c>
      <c r="AM32" s="2">
        <v>22042</v>
      </c>
      <c r="AN32" s="2">
        <v>21866</v>
      </c>
      <c r="AO32" s="2">
        <v>21699</v>
      </c>
      <c r="AP32" s="2">
        <v>21687</v>
      </c>
      <c r="AQ32" s="2">
        <v>21680</v>
      </c>
      <c r="AR32" s="2">
        <v>21675</v>
      </c>
      <c r="AS32" s="2">
        <v>21672</v>
      </c>
      <c r="AT32" s="2">
        <v>21657</v>
      </c>
      <c r="AU32" s="2">
        <v>21659</v>
      </c>
      <c r="AV32" s="2">
        <v>21651</v>
      </c>
      <c r="AW32" s="2">
        <v>21651</v>
      </c>
      <c r="AX32" s="2">
        <v>21641</v>
      </c>
      <c r="AY32" s="2">
        <v>21642</v>
      </c>
      <c r="AZ32" s="2">
        <v>21642</v>
      </c>
      <c r="BA32" s="2">
        <v>21646</v>
      </c>
      <c r="BB32" s="2">
        <v>21655</v>
      </c>
      <c r="BC32" s="2">
        <v>21662</v>
      </c>
      <c r="BD32" s="2">
        <v>21686</v>
      </c>
      <c r="BE32" s="2">
        <v>21706</v>
      </c>
      <c r="BF32" s="2">
        <v>21732</v>
      </c>
      <c r="BG32" s="2">
        <v>21762</v>
      </c>
      <c r="BH32" s="2">
        <v>21788</v>
      </c>
      <c r="BI32" s="2">
        <v>21827</v>
      </c>
      <c r="BJ32" s="2">
        <v>21862</v>
      </c>
      <c r="BK32" s="2">
        <v>21904</v>
      </c>
      <c r="BL32" s="2">
        <v>21944</v>
      </c>
      <c r="BM32" s="2">
        <v>21987</v>
      </c>
      <c r="BN32" s="2">
        <v>22026</v>
      </c>
      <c r="BO32" s="2">
        <v>22068</v>
      </c>
      <c r="BP32" s="2">
        <v>22105</v>
      </c>
      <c r="BQ32" s="2">
        <v>22142</v>
      </c>
      <c r="BR32" s="2">
        <v>22174</v>
      </c>
      <c r="BS32" s="2">
        <v>22210</v>
      </c>
      <c r="BT32" s="2">
        <v>22248</v>
      </c>
      <c r="BU32" s="2">
        <v>22283</v>
      </c>
      <c r="BV32" s="2">
        <v>22310</v>
      </c>
      <c r="BW32" s="2">
        <v>22339</v>
      </c>
      <c r="BX32" s="2">
        <v>22372</v>
      </c>
      <c r="BY32" s="2">
        <v>22399</v>
      </c>
      <c r="BZ32" s="2">
        <v>22430</v>
      </c>
      <c r="CA32" s="2">
        <v>22451</v>
      </c>
      <c r="CB32" s="2">
        <v>22480</v>
      </c>
      <c r="CC32" s="2">
        <v>22506</v>
      </c>
    </row>
    <row r="33" spans="1:82" x14ac:dyDescent="0.25">
      <c r="A33" s="2" t="str">
        <f>"Externe emigratie"</f>
        <v>Externe emigratie</v>
      </c>
      <c r="B33" s="2">
        <v>11490</v>
      </c>
      <c r="C33" s="2">
        <v>10322</v>
      </c>
      <c r="D33" s="2">
        <v>11593</v>
      </c>
      <c r="E33" s="2">
        <v>13000</v>
      </c>
      <c r="F33" s="2">
        <v>11554</v>
      </c>
      <c r="G33" s="2">
        <v>11978</v>
      </c>
      <c r="H33" s="2">
        <v>12068</v>
      </c>
      <c r="I33" s="2">
        <v>12795</v>
      </c>
      <c r="J33" s="2">
        <v>13160</v>
      </c>
      <c r="K33" s="2">
        <v>13584</v>
      </c>
      <c r="L33" s="2">
        <v>13793</v>
      </c>
      <c r="M33" s="2">
        <v>14702</v>
      </c>
      <c r="N33" s="2">
        <v>13807</v>
      </c>
      <c r="O33" s="2">
        <v>15230</v>
      </c>
      <c r="P33" s="2">
        <v>16846</v>
      </c>
      <c r="Q33" s="2">
        <v>16397</v>
      </c>
      <c r="R33" s="2">
        <v>17805</v>
      </c>
      <c r="S33" s="2">
        <v>19164</v>
      </c>
      <c r="T33" s="2">
        <v>18086</v>
      </c>
      <c r="U33" s="2">
        <v>14385</v>
      </c>
      <c r="V33" s="2">
        <v>15944</v>
      </c>
      <c r="W33" s="2">
        <v>16446</v>
      </c>
      <c r="X33" s="2">
        <v>17569</v>
      </c>
      <c r="Y33" s="2">
        <v>18351</v>
      </c>
      <c r="Z33" s="2">
        <v>17154</v>
      </c>
      <c r="AA33" s="2">
        <v>17481</v>
      </c>
      <c r="AB33" s="2">
        <v>17562</v>
      </c>
      <c r="AC33" s="2">
        <v>18088</v>
      </c>
      <c r="AD33" s="2">
        <v>18444</v>
      </c>
      <c r="AE33" s="2">
        <v>18790</v>
      </c>
      <c r="AF33" s="2">
        <v>19103</v>
      </c>
      <c r="AG33" s="2">
        <v>19371</v>
      </c>
      <c r="AH33" s="2">
        <v>19637</v>
      </c>
      <c r="AI33" s="2">
        <v>19800</v>
      </c>
      <c r="AJ33" s="2">
        <v>19961</v>
      </c>
      <c r="AK33" s="2">
        <v>20084</v>
      </c>
      <c r="AL33" s="2">
        <v>19852</v>
      </c>
      <c r="AM33" s="2">
        <v>19633</v>
      </c>
      <c r="AN33" s="2">
        <v>19434</v>
      </c>
      <c r="AO33" s="2">
        <v>19257</v>
      </c>
      <c r="AP33" s="2">
        <v>19104</v>
      </c>
      <c r="AQ33" s="2">
        <v>18960</v>
      </c>
      <c r="AR33" s="2">
        <v>18842</v>
      </c>
      <c r="AS33" s="2">
        <v>18710</v>
      </c>
      <c r="AT33" s="2">
        <v>18597</v>
      </c>
      <c r="AU33" s="2">
        <v>18601</v>
      </c>
      <c r="AV33" s="2">
        <v>18603</v>
      </c>
      <c r="AW33" s="2">
        <v>18605</v>
      </c>
      <c r="AX33" s="2">
        <v>18601</v>
      </c>
      <c r="AY33" s="2">
        <v>18610</v>
      </c>
      <c r="AZ33" s="2">
        <v>18599</v>
      </c>
      <c r="BA33" s="2">
        <v>18615</v>
      </c>
      <c r="BB33" s="2">
        <v>18625</v>
      </c>
      <c r="BC33" s="2">
        <v>18646</v>
      </c>
      <c r="BD33" s="2">
        <v>18662</v>
      </c>
      <c r="BE33" s="2">
        <v>18685</v>
      </c>
      <c r="BF33" s="2">
        <v>18710</v>
      </c>
      <c r="BG33" s="2">
        <v>18744</v>
      </c>
      <c r="BH33" s="2">
        <v>18777</v>
      </c>
      <c r="BI33" s="2">
        <v>18818</v>
      </c>
      <c r="BJ33" s="2">
        <v>18856</v>
      </c>
      <c r="BK33" s="2">
        <v>18904</v>
      </c>
      <c r="BL33" s="2">
        <v>18950</v>
      </c>
      <c r="BM33" s="2">
        <v>19000</v>
      </c>
      <c r="BN33" s="2">
        <v>19046</v>
      </c>
      <c r="BO33" s="2">
        <v>19094</v>
      </c>
      <c r="BP33" s="2">
        <v>19140</v>
      </c>
      <c r="BQ33" s="2">
        <v>19182</v>
      </c>
      <c r="BR33" s="2">
        <v>19219</v>
      </c>
      <c r="BS33" s="2">
        <v>19261</v>
      </c>
      <c r="BT33" s="2">
        <v>19301</v>
      </c>
      <c r="BU33" s="2">
        <v>19341</v>
      </c>
      <c r="BV33" s="2">
        <v>19380</v>
      </c>
      <c r="BW33" s="2">
        <v>19404</v>
      </c>
      <c r="BX33" s="2">
        <v>19446</v>
      </c>
      <c r="BY33" s="2">
        <v>19475</v>
      </c>
      <c r="BZ33" s="2">
        <v>19507</v>
      </c>
      <c r="CA33" s="2">
        <v>19535</v>
      </c>
      <c r="CB33" s="2">
        <v>19567</v>
      </c>
      <c r="CC33" s="2">
        <v>19594</v>
      </c>
    </row>
    <row r="34" spans="1:82" x14ac:dyDescent="0.25">
      <c r="A34" s="2" t="str">
        <f>"Toename van de bevolking"</f>
        <v>Toename van de bevolking</v>
      </c>
      <c r="B34" s="2">
        <v>9140</v>
      </c>
      <c r="C34" s="2">
        <v>8920</v>
      </c>
      <c r="D34" s="2">
        <v>6087</v>
      </c>
      <c r="E34" s="2">
        <v>3816</v>
      </c>
      <c r="F34" s="2">
        <v>3308</v>
      </c>
      <c r="G34" s="2">
        <v>2550</v>
      </c>
      <c r="H34" s="2">
        <v>2240</v>
      </c>
      <c r="I34" s="2">
        <v>2120</v>
      </c>
      <c r="J34" s="2">
        <v>2790</v>
      </c>
      <c r="K34" s="2">
        <v>3502</v>
      </c>
      <c r="L34" s="2">
        <v>6481</v>
      </c>
      <c r="M34" s="2">
        <v>4825</v>
      </c>
      <c r="N34" s="2">
        <v>6258</v>
      </c>
      <c r="O34" s="2">
        <v>7430</v>
      </c>
      <c r="P34" s="2">
        <v>8267</v>
      </c>
      <c r="Q34" s="2">
        <v>10433</v>
      </c>
      <c r="R34" s="2">
        <v>10367</v>
      </c>
      <c r="S34" s="2">
        <v>9672</v>
      </c>
      <c r="T34" s="2">
        <v>11494</v>
      </c>
      <c r="U34" s="2">
        <v>13115</v>
      </c>
      <c r="V34" s="2">
        <v>10990</v>
      </c>
      <c r="W34" s="2">
        <v>8855</v>
      </c>
      <c r="X34" s="2">
        <v>7373</v>
      </c>
      <c r="Y34" s="2">
        <v>7882</v>
      </c>
      <c r="Z34" s="2">
        <v>7057</v>
      </c>
      <c r="AA34" s="2">
        <v>7457</v>
      </c>
      <c r="AB34" s="2">
        <v>5638</v>
      </c>
      <c r="AC34" s="2">
        <v>6929</v>
      </c>
      <c r="AD34" s="2">
        <v>7086</v>
      </c>
      <c r="AE34" s="2">
        <v>7261</v>
      </c>
      <c r="AF34" s="2">
        <v>6867</v>
      </c>
      <c r="AG34" s="2">
        <v>6507</v>
      </c>
      <c r="AH34" s="2">
        <v>6131</v>
      </c>
      <c r="AI34" s="2">
        <v>5845</v>
      </c>
      <c r="AJ34" s="2">
        <v>5603</v>
      </c>
      <c r="AK34" s="2">
        <v>5449</v>
      </c>
      <c r="AL34" s="2">
        <v>5637</v>
      </c>
      <c r="AM34" s="2">
        <v>5822</v>
      </c>
      <c r="AN34" s="2">
        <v>5985</v>
      </c>
      <c r="AO34" s="2">
        <v>6175</v>
      </c>
      <c r="AP34" s="2">
        <v>6155</v>
      </c>
      <c r="AQ34" s="2">
        <v>6117</v>
      </c>
      <c r="AR34" s="2">
        <v>6065</v>
      </c>
      <c r="AS34" s="2">
        <v>6004</v>
      </c>
      <c r="AT34" s="2">
        <v>5887</v>
      </c>
      <c r="AU34" s="2">
        <v>5695</v>
      </c>
      <c r="AV34" s="2">
        <v>5494</v>
      </c>
      <c r="AW34" s="2">
        <v>5319</v>
      </c>
      <c r="AX34" s="2">
        <v>5099</v>
      </c>
      <c r="AY34" s="2">
        <v>4907</v>
      </c>
      <c r="AZ34" s="2">
        <v>4700</v>
      </c>
      <c r="BA34" s="2">
        <v>4521</v>
      </c>
      <c r="BB34" s="2">
        <v>4356</v>
      </c>
      <c r="BC34" s="2">
        <v>4203</v>
      </c>
      <c r="BD34" s="2">
        <v>4083</v>
      </c>
      <c r="BE34" s="2">
        <v>3994</v>
      </c>
      <c r="BF34" s="2">
        <v>3929</v>
      </c>
      <c r="BG34" s="2">
        <v>3887</v>
      </c>
      <c r="BH34" s="2">
        <v>3899</v>
      </c>
      <c r="BI34" s="2">
        <v>3912</v>
      </c>
      <c r="BJ34" s="2">
        <v>3952</v>
      </c>
      <c r="BK34" s="2">
        <v>4008</v>
      </c>
      <c r="BL34" s="2">
        <v>4108</v>
      </c>
      <c r="BM34" s="2">
        <v>4203</v>
      </c>
      <c r="BN34" s="2">
        <v>4334</v>
      </c>
      <c r="BO34" s="2">
        <v>4466</v>
      </c>
      <c r="BP34" s="2">
        <v>4605</v>
      </c>
      <c r="BQ34" s="2">
        <v>4763</v>
      </c>
      <c r="BR34" s="2">
        <v>4917</v>
      </c>
      <c r="BS34" s="2">
        <v>5051</v>
      </c>
      <c r="BT34" s="2">
        <v>5188</v>
      </c>
      <c r="BU34" s="2">
        <v>5317</v>
      </c>
      <c r="BV34" s="2">
        <v>5405</v>
      </c>
      <c r="BW34" s="2">
        <v>5527</v>
      </c>
      <c r="BX34" s="2">
        <v>5614</v>
      </c>
      <c r="BY34" s="2">
        <v>5690</v>
      </c>
      <c r="BZ34" s="2">
        <v>5748</v>
      </c>
      <c r="CA34" s="2">
        <v>5793</v>
      </c>
      <c r="CB34" s="2">
        <v>5817</v>
      </c>
      <c r="CC34" s="2">
        <v>5833</v>
      </c>
    </row>
    <row r="35" spans="1:82" x14ac:dyDescent="0.25">
      <c r="A35" s="2" t="str">
        <f>"Statistische aanpassing"</f>
        <v>Statistische aanpassing</v>
      </c>
      <c r="B35" s="2">
        <v>-72</v>
      </c>
      <c r="C35" s="2">
        <v>-100</v>
      </c>
      <c r="D35" s="2">
        <v>-390</v>
      </c>
      <c r="E35" s="2">
        <v>-186</v>
      </c>
      <c r="F35" s="2">
        <v>-3265</v>
      </c>
      <c r="G35" s="2">
        <v>405</v>
      </c>
      <c r="H35" s="2">
        <v>637</v>
      </c>
      <c r="I35" s="2">
        <v>739</v>
      </c>
      <c r="J35" s="2">
        <v>652</v>
      </c>
      <c r="K35" s="2">
        <v>-140</v>
      </c>
      <c r="L35" s="2">
        <v>4</v>
      </c>
      <c r="M35" s="2">
        <v>311</v>
      </c>
      <c r="N35" s="2">
        <v>309</v>
      </c>
      <c r="O35" s="2">
        <v>282</v>
      </c>
      <c r="P35" s="2">
        <v>460</v>
      </c>
      <c r="Q35" s="2">
        <v>483</v>
      </c>
      <c r="R35" s="2">
        <v>466</v>
      </c>
      <c r="S35" s="2">
        <v>170</v>
      </c>
      <c r="T35" s="2">
        <v>374</v>
      </c>
      <c r="U35" s="2">
        <v>1267</v>
      </c>
      <c r="V35" s="2">
        <v>-87</v>
      </c>
      <c r="W35" s="2">
        <v>122</v>
      </c>
      <c r="X35" s="2">
        <v>225</v>
      </c>
      <c r="Y35" s="2">
        <v>-141</v>
      </c>
      <c r="Z35" s="2">
        <v>142</v>
      </c>
      <c r="AA35" s="2">
        <v>-22</v>
      </c>
      <c r="AB35" s="2">
        <v>202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</row>
    <row r="36" spans="1:82" ht="15.75" thickBot="1" x14ac:dyDescent="0.3">
      <c r="A36" s="3" t="str">
        <f>"Bevolking op 31/12"</f>
        <v>Bevolking op 31/12</v>
      </c>
      <c r="B36" s="3">
        <v>1588329</v>
      </c>
      <c r="C36" s="3">
        <v>1597149</v>
      </c>
      <c r="D36" s="3">
        <v>1602846</v>
      </c>
      <c r="E36" s="3">
        <v>1606476</v>
      </c>
      <c r="F36" s="3">
        <v>1606519</v>
      </c>
      <c r="G36" s="3">
        <v>1609474</v>
      </c>
      <c r="H36" s="3">
        <v>1612351</v>
      </c>
      <c r="I36" s="3">
        <v>1615210</v>
      </c>
      <c r="J36" s="3">
        <v>1618652</v>
      </c>
      <c r="K36" s="3">
        <v>1622014</v>
      </c>
      <c r="L36" s="3">
        <v>1628499</v>
      </c>
      <c r="M36" s="3">
        <v>1633635</v>
      </c>
      <c r="N36" s="3">
        <v>1640202</v>
      </c>
      <c r="O36" s="3">
        <v>1647914</v>
      </c>
      <c r="P36" s="3">
        <v>1656641</v>
      </c>
      <c r="Q36" s="3">
        <v>1667557</v>
      </c>
      <c r="R36" s="3">
        <v>1678390</v>
      </c>
      <c r="S36" s="3">
        <v>1688232</v>
      </c>
      <c r="T36" s="3">
        <v>1700100</v>
      </c>
      <c r="U36" s="3">
        <v>1714482</v>
      </c>
      <c r="V36" s="3">
        <v>1725385</v>
      </c>
      <c r="W36" s="3">
        <v>1734362</v>
      </c>
      <c r="X36" s="3">
        <v>1741960</v>
      </c>
      <c r="Y36" s="3">
        <v>1749701</v>
      </c>
      <c r="Z36" s="3">
        <v>1756900</v>
      </c>
      <c r="AA36" s="3">
        <v>1764335</v>
      </c>
      <c r="AB36" s="3">
        <v>1770175</v>
      </c>
      <c r="AC36" s="3">
        <v>1777104</v>
      </c>
      <c r="AD36" s="3">
        <v>1784190</v>
      </c>
      <c r="AE36" s="3">
        <v>1791451</v>
      </c>
      <c r="AF36" s="3">
        <v>1798318</v>
      </c>
      <c r="AG36" s="3">
        <v>1804825</v>
      </c>
      <c r="AH36" s="3">
        <v>1810956</v>
      </c>
      <c r="AI36" s="3">
        <v>1816801</v>
      </c>
      <c r="AJ36" s="3">
        <v>1822404</v>
      </c>
      <c r="AK36" s="3">
        <v>1827853</v>
      </c>
      <c r="AL36" s="3">
        <v>1833490</v>
      </c>
      <c r="AM36" s="3">
        <v>1839312</v>
      </c>
      <c r="AN36" s="3">
        <v>1845297</v>
      </c>
      <c r="AO36" s="3">
        <v>1851472</v>
      </c>
      <c r="AP36" s="3">
        <v>1857627</v>
      </c>
      <c r="AQ36" s="3">
        <v>1863744</v>
      </c>
      <c r="AR36" s="3">
        <v>1869809</v>
      </c>
      <c r="AS36" s="3">
        <v>1875813</v>
      </c>
      <c r="AT36" s="3">
        <v>1881700</v>
      </c>
      <c r="AU36" s="3">
        <v>1887395</v>
      </c>
      <c r="AV36" s="3">
        <v>1892889</v>
      </c>
      <c r="AW36" s="3">
        <v>1898208</v>
      </c>
      <c r="AX36" s="3">
        <v>1903307</v>
      </c>
      <c r="AY36" s="3">
        <v>1908214</v>
      </c>
      <c r="AZ36" s="3">
        <v>1912914</v>
      </c>
      <c r="BA36" s="3">
        <v>1917435</v>
      </c>
      <c r="BB36" s="3">
        <v>1921791</v>
      </c>
      <c r="BC36" s="3">
        <v>1925994</v>
      </c>
      <c r="BD36" s="3">
        <v>1930077</v>
      </c>
      <c r="BE36" s="3">
        <v>1934071</v>
      </c>
      <c r="BF36" s="3">
        <v>1938000</v>
      </c>
      <c r="BG36" s="3">
        <v>1941887</v>
      </c>
      <c r="BH36" s="3">
        <v>1945786</v>
      </c>
      <c r="BI36" s="3">
        <v>1949698</v>
      </c>
      <c r="BJ36" s="3">
        <v>1953650</v>
      </c>
      <c r="BK36" s="3">
        <v>1957658</v>
      </c>
      <c r="BL36" s="3">
        <v>1961766</v>
      </c>
      <c r="BM36" s="3">
        <v>1965969</v>
      </c>
      <c r="BN36" s="3">
        <v>1970303</v>
      </c>
      <c r="BO36" s="3">
        <v>1974769</v>
      </c>
      <c r="BP36" s="3">
        <v>1979374</v>
      </c>
      <c r="BQ36" s="3">
        <v>1984137</v>
      </c>
      <c r="BR36" s="3">
        <v>1989054</v>
      </c>
      <c r="BS36" s="3">
        <v>1994105</v>
      </c>
      <c r="BT36" s="3">
        <v>1999293</v>
      </c>
      <c r="BU36" s="3">
        <v>2004610</v>
      </c>
      <c r="BV36" s="3">
        <v>2010015</v>
      </c>
      <c r="BW36" s="3">
        <v>2015542</v>
      </c>
      <c r="BX36" s="3">
        <v>2021156</v>
      </c>
      <c r="BY36" s="3">
        <v>2026846</v>
      </c>
      <c r="BZ36" s="3">
        <v>2032594</v>
      </c>
      <c r="CA36" s="3">
        <v>2038387</v>
      </c>
      <c r="CB36" s="3">
        <v>2044204</v>
      </c>
      <c r="CC36" s="3">
        <v>2050037</v>
      </c>
    </row>
    <row r="37" spans="1:82" x14ac:dyDescent="0.25">
      <c r="A37" t="s">
        <v>3</v>
      </c>
    </row>
    <row r="39" spans="1:82" x14ac:dyDescent="0.25">
      <c r="A39" s="1" t="s">
        <v>11</v>
      </c>
    </row>
    <row r="40" spans="1:82" x14ac:dyDescent="0.25">
      <c r="A40" t="s">
        <v>1</v>
      </c>
    </row>
    <row r="41" spans="1:82" ht="15.75" thickBot="1" x14ac:dyDescent="0.3">
      <c r="A41" t="s">
        <v>2</v>
      </c>
    </row>
    <row r="42" spans="1:82" x14ac:dyDescent="0.25">
      <c r="A42" s="4"/>
      <c r="B42" s="5" t="str">
        <f>"1991"</f>
        <v>1991</v>
      </c>
      <c r="C42" s="5" t="str">
        <f>"1992"</f>
        <v>1992</v>
      </c>
      <c r="D42" s="5" t="str">
        <f>"1993"</f>
        <v>1993</v>
      </c>
      <c r="E42" s="5" t="str">
        <f>"1994"</f>
        <v>1994</v>
      </c>
      <c r="F42" s="5" t="str">
        <f>"1995"</f>
        <v>1995</v>
      </c>
      <c r="G42" s="5" t="str">
        <f>"1996"</f>
        <v>1996</v>
      </c>
      <c r="H42" s="5" t="str">
        <f>"1997"</f>
        <v>1997</v>
      </c>
      <c r="I42" s="5" t="str">
        <f>"1998"</f>
        <v>1998</v>
      </c>
      <c r="J42" s="5" t="str">
        <f>"1999"</f>
        <v>1999</v>
      </c>
      <c r="K42" s="5" t="str">
        <f>"2000"</f>
        <v>2000</v>
      </c>
      <c r="L42" s="5" t="str">
        <f>"2001"</f>
        <v>2001</v>
      </c>
      <c r="M42" s="5" t="str">
        <f>"2002"</f>
        <v>2002</v>
      </c>
      <c r="N42" s="5" t="str">
        <f>"2003"</f>
        <v>2003</v>
      </c>
      <c r="O42" s="5" t="str">
        <f>"2004"</f>
        <v>2004</v>
      </c>
      <c r="P42" s="5" t="str">
        <f>"2005"</f>
        <v>2005</v>
      </c>
      <c r="Q42" s="5" t="str">
        <f>"2006"</f>
        <v>2006</v>
      </c>
      <c r="R42" s="5" t="str">
        <f>"2007"</f>
        <v>2007</v>
      </c>
      <c r="S42" s="5" t="str">
        <f>"2008"</f>
        <v>2008</v>
      </c>
      <c r="T42" s="5" t="str">
        <f>"2009"</f>
        <v>2009</v>
      </c>
      <c r="U42" s="5" t="str">
        <f>"2010"</f>
        <v>2010</v>
      </c>
      <c r="V42" s="5" t="str">
        <f>"2011"</f>
        <v>2011</v>
      </c>
      <c r="W42" s="5" t="str">
        <f>"2012"</f>
        <v>2012</v>
      </c>
      <c r="X42" s="5" t="str">
        <f>"2013"</f>
        <v>2013</v>
      </c>
      <c r="Y42" s="5" t="str">
        <f>"2014"</f>
        <v>2014</v>
      </c>
      <c r="Z42" s="5" t="str">
        <f>"2015"</f>
        <v>2015</v>
      </c>
      <c r="AA42" s="5" t="str">
        <f>"2016"</f>
        <v>2016</v>
      </c>
      <c r="AB42" s="5" t="str">
        <f>"2017"</f>
        <v>2017</v>
      </c>
      <c r="AC42" s="5" t="str">
        <f>"2018"</f>
        <v>2018</v>
      </c>
      <c r="AD42" s="5" t="str">
        <f>"2019"</f>
        <v>2019</v>
      </c>
      <c r="AE42" s="5" t="str">
        <f>"2020"</f>
        <v>2020</v>
      </c>
      <c r="AF42" s="5" t="str">
        <f>"2021"</f>
        <v>2021</v>
      </c>
      <c r="AG42" s="5" t="str">
        <f>"2022"</f>
        <v>2022</v>
      </c>
      <c r="AH42" s="5" t="str">
        <f>"2023"</f>
        <v>2023</v>
      </c>
      <c r="AI42" s="5" t="str">
        <f>"2024"</f>
        <v>2024</v>
      </c>
      <c r="AJ42" s="5" t="str">
        <f>"2025"</f>
        <v>2025</v>
      </c>
      <c r="AK42" s="5" t="str">
        <f>"2026"</f>
        <v>2026</v>
      </c>
      <c r="AL42" s="5" t="str">
        <f>"2027"</f>
        <v>2027</v>
      </c>
      <c r="AM42" s="5" t="str">
        <f>"2028"</f>
        <v>2028</v>
      </c>
      <c r="AN42" s="5" t="str">
        <f>"2029"</f>
        <v>2029</v>
      </c>
      <c r="AO42" s="5" t="str">
        <f>"2030"</f>
        <v>2030</v>
      </c>
      <c r="AP42" s="5" t="str">
        <f>"2031"</f>
        <v>2031</v>
      </c>
      <c r="AQ42" s="5" t="str">
        <f>"2032"</f>
        <v>2032</v>
      </c>
      <c r="AR42" s="5" t="str">
        <f>"2033"</f>
        <v>2033</v>
      </c>
      <c r="AS42" s="5" t="str">
        <f>"2034"</f>
        <v>2034</v>
      </c>
      <c r="AT42" s="5" t="str">
        <f>"2035"</f>
        <v>2035</v>
      </c>
      <c r="AU42" s="5" t="str">
        <f>"2036"</f>
        <v>2036</v>
      </c>
      <c r="AV42" s="5" t="str">
        <f>"2037"</f>
        <v>2037</v>
      </c>
      <c r="AW42" s="5" t="str">
        <f>"2038"</f>
        <v>2038</v>
      </c>
      <c r="AX42" s="5" t="str">
        <f>"2039"</f>
        <v>2039</v>
      </c>
      <c r="AY42" s="5" t="str">
        <f>"2040"</f>
        <v>2040</v>
      </c>
      <c r="AZ42" s="5" t="str">
        <f>"2041"</f>
        <v>2041</v>
      </c>
      <c r="BA42" s="5" t="str">
        <f>"2042"</f>
        <v>2042</v>
      </c>
      <c r="BB42" s="5" t="str">
        <f>"2043"</f>
        <v>2043</v>
      </c>
      <c r="BC42" s="5" t="str">
        <f>"2044"</f>
        <v>2044</v>
      </c>
      <c r="BD42" s="5" t="str">
        <f>"2045"</f>
        <v>2045</v>
      </c>
      <c r="BE42" s="5" t="str">
        <f>"2046"</f>
        <v>2046</v>
      </c>
      <c r="BF42" s="5" t="str">
        <f>"2047"</f>
        <v>2047</v>
      </c>
      <c r="BG42" s="5" t="str">
        <f>"2048"</f>
        <v>2048</v>
      </c>
      <c r="BH42" s="5" t="str">
        <f>"2049"</f>
        <v>2049</v>
      </c>
      <c r="BI42" s="5" t="str">
        <f>"2050"</f>
        <v>2050</v>
      </c>
      <c r="BJ42" s="5" t="str">
        <f>"2051"</f>
        <v>2051</v>
      </c>
      <c r="BK42" s="5" t="str">
        <f>"2052"</f>
        <v>2052</v>
      </c>
      <c r="BL42" s="5" t="str">
        <f>"2053"</f>
        <v>2053</v>
      </c>
      <c r="BM42" s="5" t="str">
        <f>"2054"</f>
        <v>2054</v>
      </c>
      <c r="BN42" s="5" t="str">
        <f>"2055"</f>
        <v>2055</v>
      </c>
      <c r="BO42" s="5" t="str">
        <f>"2056"</f>
        <v>2056</v>
      </c>
      <c r="BP42" s="5" t="str">
        <f>"2057"</f>
        <v>2057</v>
      </c>
      <c r="BQ42" s="5" t="str">
        <f>"2058"</f>
        <v>2058</v>
      </c>
      <c r="BR42" s="5" t="str">
        <f>"2059"</f>
        <v>2059</v>
      </c>
      <c r="BS42" s="5" t="str">
        <f>"2060"</f>
        <v>2060</v>
      </c>
      <c r="BT42" s="5" t="str">
        <f>"2061"</f>
        <v>2061</v>
      </c>
      <c r="BU42" s="5" t="str">
        <f>"2062"</f>
        <v>2062</v>
      </c>
      <c r="BV42" s="5" t="str">
        <f>"2063"</f>
        <v>2063</v>
      </c>
      <c r="BW42" s="5" t="str">
        <f>"2064"</f>
        <v>2064</v>
      </c>
      <c r="BX42" s="5" t="str">
        <f>"2065"</f>
        <v>2065</v>
      </c>
      <c r="BY42" s="5" t="str">
        <f>"2066"</f>
        <v>2066</v>
      </c>
      <c r="BZ42" s="5" t="str">
        <f>"2067"</f>
        <v>2067</v>
      </c>
      <c r="CA42" s="5" t="str">
        <f>"2068"</f>
        <v>2068</v>
      </c>
      <c r="CB42" s="5" t="str">
        <f>"2069"</f>
        <v>2069</v>
      </c>
      <c r="CC42" s="5" t="str">
        <f>"2070"</f>
        <v>2070</v>
      </c>
      <c r="CD42" s="1"/>
    </row>
    <row r="43" spans="1:82" x14ac:dyDescent="0.25">
      <c r="A43" s="2" t="str">
        <f>"Bevolking op 01/01"</f>
        <v>Bevolking op 01/01</v>
      </c>
      <c r="B43" s="2">
        <v>1679534</v>
      </c>
      <c r="C43" s="2">
        <v>1687594</v>
      </c>
      <c r="D43" s="2">
        <v>1696203</v>
      </c>
      <c r="E43" s="2">
        <v>1701693</v>
      </c>
      <c r="F43" s="2">
        <v>1706412</v>
      </c>
      <c r="G43" s="2">
        <v>1708049</v>
      </c>
      <c r="H43" s="2">
        <v>1711331</v>
      </c>
      <c r="I43" s="2">
        <v>1714356</v>
      </c>
      <c r="J43" s="2">
        <v>1717244</v>
      </c>
      <c r="K43" s="2">
        <v>1720864</v>
      </c>
      <c r="L43" s="2">
        <v>1724443</v>
      </c>
      <c r="M43" s="2">
        <v>1730061</v>
      </c>
      <c r="N43" s="2">
        <v>1734615</v>
      </c>
      <c r="O43" s="2">
        <v>1740296</v>
      </c>
      <c r="P43" s="2">
        <v>1748028</v>
      </c>
      <c r="Q43" s="2">
        <v>1757337</v>
      </c>
      <c r="R43" s="2">
        <v>1768322</v>
      </c>
      <c r="S43" s="2">
        <v>1778385</v>
      </c>
      <c r="T43" s="2">
        <v>1787439</v>
      </c>
      <c r="U43" s="2">
        <v>1798284</v>
      </c>
      <c r="V43" s="2">
        <v>1811058</v>
      </c>
      <c r="W43" s="2">
        <v>1820944</v>
      </c>
      <c r="X43" s="2">
        <v>1828698</v>
      </c>
      <c r="Y43" s="2">
        <v>1834365</v>
      </c>
      <c r="Z43" s="2">
        <v>1840043</v>
      </c>
      <c r="AA43" s="2">
        <v>1845316</v>
      </c>
      <c r="AB43" s="2">
        <v>1850138</v>
      </c>
      <c r="AC43" s="2">
        <v>1854202</v>
      </c>
      <c r="AD43" s="2">
        <v>1858877</v>
      </c>
      <c r="AE43" s="2">
        <v>1863770</v>
      </c>
      <c r="AF43" s="2">
        <v>1868961</v>
      </c>
      <c r="AG43" s="2">
        <v>1873897</v>
      </c>
      <c r="AH43" s="2">
        <v>1878611</v>
      </c>
      <c r="AI43" s="2">
        <v>1883085</v>
      </c>
      <c r="AJ43" s="2">
        <v>1887410</v>
      </c>
      <c r="AK43" s="2">
        <v>1891587</v>
      </c>
      <c r="AL43" s="2">
        <v>1895696</v>
      </c>
      <c r="AM43" s="2">
        <v>1900009</v>
      </c>
      <c r="AN43" s="2">
        <v>1904518</v>
      </c>
      <c r="AO43" s="2">
        <v>1909220</v>
      </c>
      <c r="AP43" s="2">
        <v>1914120</v>
      </c>
      <c r="AQ43" s="2">
        <v>1919016</v>
      </c>
      <c r="AR43" s="2">
        <v>1923874</v>
      </c>
      <c r="AS43" s="2">
        <v>1928654</v>
      </c>
      <c r="AT43" s="2">
        <v>1933309</v>
      </c>
      <c r="AU43" s="2">
        <v>1937813</v>
      </c>
      <c r="AV43" s="2">
        <v>1942063</v>
      </c>
      <c r="AW43" s="2">
        <v>1946036</v>
      </c>
      <c r="AX43" s="2">
        <v>1949725</v>
      </c>
      <c r="AY43" s="2">
        <v>1953106</v>
      </c>
      <c r="AZ43" s="2">
        <v>1956202</v>
      </c>
      <c r="BA43" s="2">
        <v>1958996</v>
      </c>
      <c r="BB43" s="2">
        <v>1961501</v>
      </c>
      <c r="BC43" s="2">
        <v>1963762</v>
      </c>
      <c r="BD43" s="2">
        <v>1965796</v>
      </c>
      <c r="BE43" s="2">
        <v>1967644</v>
      </c>
      <c r="BF43" s="2">
        <v>1969336</v>
      </c>
      <c r="BG43" s="2">
        <v>1970918</v>
      </c>
      <c r="BH43" s="2">
        <v>1972428</v>
      </c>
      <c r="BI43" s="2">
        <v>1973901</v>
      </c>
      <c r="BJ43" s="2">
        <v>1975373</v>
      </c>
      <c r="BK43" s="2">
        <v>1976872</v>
      </c>
      <c r="BL43" s="2">
        <v>1978460</v>
      </c>
      <c r="BM43" s="2">
        <v>1980126</v>
      </c>
      <c r="BN43" s="2">
        <v>1981899</v>
      </c>
      <c r="BO43" s="2">
        <v>1983802</v>
      </c>
      <c r="BP43" s="2">
        <v>1985880</v>
      </c>
      <c r="BQ43" s="2">
        <v>1988122</v>
      </c>
      <c r="BR43" s="2">
        <v>1990529</v>
      </c>
      <c r="BS43" s="2">
        <v>1993105</v>
      </c>
      <c r="BT43" s="2">
        <v>1995870</v>
      </c>
      <c r="BU43" s="2">
        <v>1998773</v>
      </c>
      <c r="BV43" s="2">
        <v>2001823</v>
      </c>
      <c r="BW43" s="2">
        <v>2005019</v>
      </c>
      <c r="BX43" s="2">
        <v>2008336</v>
      </c>
      <c r="BY43" s="2">
        <v>2011767</v>
      </c>
      <c r="BZ43" s="2">
        <v>2015305</v>
      </c>
      <c r="CA43" s="2">
        <v>2018948</v>
      </c>
      <c r="CB43" s="2">
        <v>2022676</v>
      </c>
      <c r="CC43" s="2">
        <v>2026465</v>
      </c>
    </row>
    <row r="44" spans="1:82" x14ac:dyDescent="0.25">
      <c r="A44" s="2" t="str">
        <f>"Natuurlijk saldo"</f>
        <v>Natuurlijk saldo</v>
      </c>
      <c r="B44" s="2">
        <v>2398</v>
      </c>
      <c r="C44" s="2">
        <v>2131</v>
      </c>
      <c r="D44" s="2">
        <v>526</v>
      </c>
      <c r="E44" s="2">
        <v>548</v>
      </c>
      <c r="F44" s="2">
        <v>127</v>
      </c>
      <c r="G44" s="2">
        <v>474</v>
      </c>
      <c r="H44" s="2">
        <v>242</v>
      </c>
      <c r="I44" s="2">
        <v>-41</v>
      </c>
      <c r="J44" s="2">
        <v>91</v>
      </c>
      <c r="K44" s="2">
        <v>423</v>
      </c>
      <c r="L44" s="2">
        <v>519</v>
      </c>
      <c r="M44" s="2">
        <v>-604</v>
      </c>
      <c r="N44" s="2">
        <v>-974</v>
      </c>
      <c r="O44" s="2">
        <v>562</v>
      </c>
      <c r="P44" s="2">
        <v>241</v>
      </c>
      <c r="Q44" s="2">
        <v>1268</v>
      </c>
      <c r="R44" s="2">
        <v>814</v>
      </c>
      <c r="S44" s="2">
        <v>681</v>
      </c>
      <c r="T44" s="2">
        <v>856</v>
      </c>
      <c r="U44" s="2">
        <v>914</v>
      </c>
      <c r="V44" s="2">
        <v>598</v>
      </c>
      <c r="W44" s="2">
        <v>133</v>
      </c>
      <c r="X44" s="2">
        <v>-753</v>
      </c>
      <c r="Y44" s="2">
        <v>-358</v>
      </c>
      <c r="Z44" s="2">
        <v>-1774</v>
      </c>
      <c r="AA44" s="2">
        <v>-1380</v>
      </c>
      <c r="AB44" s="2">
        <v>-1578</v>
      </c>
      <c r="AC44" s="2">
        <v>-1704</v>
      </c>
      <c r="AD44" s="2">
        <v>-1454</v>
      </c>
      <c r="AE44" s="2">
        <v>-1216</v>
      </c>
      <c r="AF44" s="2">
        <v>-983</v>
      </c>
      <c r="AG44" s="2">
        <v>-764</v>
      </c>
      <c r="AH44" s="2">
        <v>-552</v>
      </c>
      <c r="AI44" s="2">
        <v>-350</v>
      </c>
      <c r="AJ44" s="2">
        <v>-146</v>
      </c>
      <c r="AK44" s="2">
        <v>69</v>
      </c>
      <c r="AL44" s="2">
        <v>275</v>
      </c>
      <c r="AM44" s="2">
        <v>482</v>
      </c>
      <c r="AN44" s="2">
        <v>691</v>
      </c>
      <c r="AO44" s="2">
        <v>900</v>
      </c>
      <c r="AP44" s="2">
        <v>767</v>
      </c>
      <c r="AQ44" s="2">
        <v>625</v>
      </c>
      <c r="AR44" s="2">
        <v>446</v>
      </c>
      <c r="AS44" s="2">
        <v>226</v>
      </c>
      <c r="AT44" s="2">
        <v>-27</v>
      </c>
      <c r="AU44" s="2">
        <v>-292</v>
      </c>
      <c r="AV44" s="2">
        <v>-589</v>
      </c>
      <c r="AW44" s="2">
        <v>-908</v>
      </c>
      <c r="AX44" s="2">
        <v>-1237</v>
      </c>
      <c r="AY44" s="2">
        <v>-1560</v>
      </c>
      <c r="AZ44" s="2">
        <v>-1881</v>
      </c>
      <c r="BA44" s="2">
        <v>-2178</v>
      </c>
      <c r="BB44" s="2">
        <v>-2445</v>
      </c>
      <c r="BC44" s="2">
        <v>-2680</v>
      </c>
      <c r="BD44" s="2">
        <v>-2863</v>
      </c>
      <c r="BE44" s="2">
        <v>-3008</v>
      </c>
      <c r="BF44" s="2">
        <v>-3114</v>
      </c>
      <c r="BG44" s="2">
        <v>-3177</v>
      </c>
      <c r="BH44" s="2">
        <v>-3202</v>
      </c>
      <c r="BI44" s="2">
        <v>-3186</v>
      </c>
      <c r="BJ44" s="2">
        <v>-3146</v>
      </c>
      <c r="BK44" s="2">
        <v>-3070</v>
      </c>
      <c r="BL44" s="2">
        <v>-2978</v>
      </c>
      <c r="BM44" s="2">
        <v>-2862</v>
      </c>
      <c r="BN44" s="2">
        <v>-2725</v>
      </c>
      <c r="BO44" s="2">
        <v>-2569</v>
      </c>
      <c r="BP44" s="2">
        <v>-2411</v>
      </c>
      <c r="BQ44" s="2">
        <v>-2244</v>
      </c>
      <c r="BR44" s="2">
        <v>-2078</v>
      </c>
      <c r="BS44" s="2">
        <v>-1917</v>
      </c>
      <c r="BT44" s="2">
        <v>-1774</v>
      </c>
      <c r="BU44" s="2">
        <v>-1638</v>
      </c>
      <c r="BV44" s="2">
        <v>-1512</v>
      </c>
      <c r="BW44" s="2">
        <v>-1395</v>
      </c>
      <c r="BX44" s="2">
        <v>-1294</v>
      </c>
      <c r="BY44" s="2">
        <v>-1198</v>
      </c>
      <c r="BZ44" s="2">
        <v>-1107</v>
      </c>
      <c r="CA44" s="2">
        <v>-1038</v>
      </c>
      <c r="CB44" s="2">
        <v>-989</v>
      </c>
      <c r="CC44" s="2">
        <v>-951</v>
      </c>
    </row>
    <row r="45" spans="1:82" x14ac:dyDescent="0.25">
      <c r="A45" s="2" t="str">
        <f>"Geboorten"</f>
        <v>Geboorten</v>
      </c>
      <c r="B45" s="2">
        <v>20793</v>
      </c>
      <c r="C45" s="2">
        <v>20274</v>
      </c>
      <c r="D45" s="2">
        <v>19249</v>
      </c>
      <c r="E45" s="2">
        <v>18611</v>
      </c>
      <c r="F45" s="2">
        <v>18539</v>
      </c>
      <c r="G45" s="2">
        <v>18973</v>
      </c>
      <c r="H45" s="2">
        <v>18884</v>
      </c>
      <c r="I45" s="2">
        <v>18727</v>
      </c>
      <c r="J45" s="2">
        <v>18687</v>
      </c>
      <c r="K45" s="2">
        <v>19200</v>
      </c>
      <c r="L45" s="2">
        <v>19135</v>
      </c>
      <c r="M45" s="2">
        <v>18288</v>
      </c>
      <c r="N45" s="2">
        <v>18345</v>
      </c>
      <c r="O45" s="2">
        <v>18502</v>
      </c>
      <c r="P45" s="2">
        <v>18840</v>
      </c>
      <c r="Q45" s="2">
        <v>19436</v>
      </c>
      <c r="R45" s="2">
        <v>19401</v>
      </c>
      <c r="S45" s="2">
        <v>19578</v>
      </c>
      <c r="T45" s="2">
        <v>19767</v>
      </c>
      <c r="U45" s="2">
        <v>19747</v>
      </c>
      <c r="V45" s="2">
        <v>19614</v>
      </c>
      <c r="W45" s="2">
        <v>19633</v>
      </c>
      <c r="X45" s="2">
        <v>19074</v>
      </c>
      <c r="Y45" s="2">
        <v>18744</v>
      </c>
      <c r="Z45" s="2">
        <v>18582</v>
      </c>
      <c r="AA45" s="2">
        <v>18175</v>
      </c>
      <c r="AB45" s="2">
        <v>18052</v>
      </c>
      <c r="AC45" s="2">
        <v>18156</v>
      </c>
      <c r="AD45" s="2">
        <v>18349</v>
      </c>
      <c r="AE45" s="2">
        <v>18525</v>
      </c>
      <c r="AF45" s="2">
        <v>18684</v>
      </c>
      <c r="AG45" s="2">
        <v>18840</v>
      </c>
      <c r="AH45" s="2">
        <v>18976</v>
      </c>
      <c r="AI45" s="2">
        <v>19117</v>
      </c>
      <c r="AJ45" s="2">
        <v>19272</v>
      </c>
      <c r="AK45" s="2">
        <v>19451</v>
      </c>
      <c r="AL45" s="2">
        <v>19646</v>
      </c>
      <c r="AM45" s="2">
        <v>19864</v>
      </c>
      <c r="AN45" s="2">
        <v>20110</v>
      </c>
      <c r="AO45" s="2">
        <v>20392</v>
      </c>
      <c r="AP45" s="2">
        <v>20367</v>
      </c>
      <c r="AQ45" s="2">
        <v>20359</v>
      </c>
      <c r="AR45" s="2">
        <v>20349</v>
      </c>
      <c r="AS45" s="2">
        <v>20339</v>
      </c>
      <c r="AT45" s="2">
        <v>20318</v>
      </c>
      <c r="AU45" s="2">
        <v>20304</v>
      </c>
      <c r="AV45" s="2">
        <v>20275</v>
      </c>
      <c r="AW45" s="2">
        <v>20229</v>
      </c>
      <c r="AX45" s="2">
        <v>20173</v>
      </c>
      <c r="AY45" s="2">
        <v>20108</v>
      </c>
      <c r="AZ45" s="2">
        <v>20029</v>
      </c>
      <c r="BA45" s="2">
        <v>19953</v>
      </c>
      <c r="BB45" s="2">
        <v>19878</v>
      </c>
      <c r="BC45" s="2">
        <v>19818</v>
      </c>
      <c r="BD45" s="2">
        <v>19776</v>
      </c>
      <c r="BE45" s="2">
        <v>19755</v>
      </c>
      <c r="BF45" s="2">
        <v>19754</v>
      </c>
      <c r="BG45" s="2">
        <v>19780</v>
      </c>
      <c r="BH45" s="2">
        <v>19823</v>
      </c>
      <c r="BI45" s="2">
        <v>19891</v>
      </c>
      <c r="BJ45" s="2">
        <v>19967</v>
      </c>
      <c r="BK45" s="2">
        <v>20061</v>
      </c>
      <c r="BL45" s="2">
        <v>20161</v>
      </c>
      <c r="BM45" s="2">
        <v>20263</v>
      </c>
      <c r="BN45" s="2">
        <v>20378</v>
      </c>
      <c r="BO45" s="2">
        <v>20489</v>
      </c>
      <c r="BP45" s="2">
        <v>20595</v>
      </c>
      <c r="BQ45" s="2">
        <v>20696</v>
      </c>
      <c r="BR45" s="2">
        <v>20782</v>
      </c>
      <c r="BS45" s="2">
        <v>20854</v>
      </c>
      <c r="BT45" s="2">
        <v>20915</v>
      </c>
      <c r="BU45" s="2">
        <v>20958</v>
      </c>
      <c r="BV45" s="2">
        <v>20989</v>
      </c>
      <c r="BW45" s="2">
        <v>21009</v>
      </c>
      <c r="BX45" s="2">
        <v>21014</v>
      </c>
      <c r="BY45" s="2">
        <v>21012</v>
      </c>
      <c r="BZ45" s="2">
        <v>21005</v>
      </c>
      <c r="CA45" s="2">
        <v>20991</v>
      </c>
      <c r="CB45" s="2">
        <v>20971</v>
      </c>
      <c r="CC45" s="2">
        <v>20955</v>
      </c>
    </row>
    <row r="46" spans="1:82" x14ac:dyDescent="0.25">
      <c r="A46" s="2" t="str">
        <f>"Overlijdens"</f>
        <v>Overlijdens</v>
      </c>
      <c r="B46" s="2">
        <v>18395</v>
      </c>
      <c r="C46" s="2">
        <v>18143</v>
      </c>
      <c r="D46" s="2">
        <v>18723</v>
      </c>
      <c r="E46" s="2">
        <v>18063</v>
      </c>
      <c r="F46" s="2">
        <v>18412</v>
      </c>
      <c r="G46" s="2">
        <v>18499</v>
      </c>
      <c r="H46" s="2">
        <v>18642</v>
      </c>
      <c r="I46" s="2">
        <v>18768</v>
      </c>
      <c r="J46" s="2">
        <v>18596</v>
      </c>
      <c r="K46" s="2">
        <v>18777</v>
      </c>
      <c r="L46" s="2">
        <v>18616</v>
      </c>
      <c r="M46" s="2">
        <v>18892</v>
      </c>
      <c r="N46" s="2">
        <v>19319</v>
      </c>
      <c r="O46" s="2">
        <v>17940</v>
      </c>
      <c r="P46" s="2">
        <v>18599</v>
      </c>
      <c r="Q46" s="2">
        <v>18168</v>
      </c>
      <c r="R46" s="2">
        <v>18587</v>
      </c>
      <c r="S46" s="2">
        <v>18897</v>
      </c>
      <c r="T46" s="2">
        <v>18911</v>
      </c>
      <c r="U46" s="2">
        <v>18833</v>
      </c>
      <c r="V46" s="2">
        <v>19016</v>
      </c>
      <c r="W46" s="2">
        <v>19500</v>
      </c>
      <c r="X46" s="2">
        <v>19827</v>
      </c>
      <c r="Y46" s="2">
        <v>19102</v>
      </c>
      <c r="Z46" s="2">
        <v>20356</v>
      </c>
      <c r="AA46" s="2">
        <v>19555</v>
      </c>
      <c r="AB46" s="2">
        <v>19630</v>
      </c>
      <c r="AC46" s="2">
        <v>19860</v>
      </c>
      <c r="AD46" s="2">
        <v>19803</v>
      </c>
      <c r="AE46" s="2">
        <v>19741</v>
      </c>
      <c r="AF46" s="2">
        <v>19667</v>
      </c>
      <c r="AG46" s="2">
        <v>19604</v>
      </c>
      <c r="AH46" s="2">
        <v>19528</v>
      </c>
      <c r="AI46" s="2">
        <v>19467</v>
      </c>
      <c r="AJ46" s="2">
        <v>19418</v>
      </c>
      <c r="AK46" s="2">
        <v>19382</v>
      </c>
      <c r="AL46" s="2">
        <v>19371</v>
      </c>
      <c r="AM46" s="2">
        <v>19382</v>
      </c>
      <c r="AN46" s="2">
        <v>19419</v>
      </c>
      <c r="AO46" s="2">
        <v>19492</v>
      </c>
      <c r="AP46" s="2">
        <v>19600</v>
      </c>
      <c r="AQ46" s="2">
        <v>19734</v>
      </c>
      <c r="AR46" s="2">
        <v>19903</v>
      </c>
      <c r="AS46" s="2">
        <v>20113</v>
      </c>
      <c r="AT46" s="2">
        <v>20345</v>
      </c>
      <c r="AU46" s="2">
        <v>20596</v>
      </c>
      <c r="AV46" s="2">
        <v>20864</v>
      </c>
      <c r="AW46" s="2">
        <v>21137</v>
      </c>
      <c r="AX46" s="2">
        <v>21410</v>
      </c>
      <c r="AY46" s="2">
        <v>21668</v>
      </c>
      <c r="AZ46" s="2">
        <v>21910</v>
      </c>
      <c r="BA46" s="2">
        <v>22131</v>
      </c>
      <c r="BB46" s="2">
        <v>22323</v>
      </c>
      <c r="BC46" s="2">
        <v>22498</v>
      </c>
      <c r="BD46" s="2">
        <v>22639</v>
      </c>
      <c r="BE46" s="2">
        <v>22763</v>
      </c>
      <c r="BF46" s="2">
        <v>22868</v>
      </c>
      <c r="BG46" s="2">
        <v>22957</v>
      </c>
      <c r="BH46" s="2">
        <v>23025</v>
      </c>
      <c r="BI46" s="2">
        <v>23077</v>
      </c>
      <c r="BJ46" s="2">
        <v>23113</v>
      </c>
      <c r="BK46" s="2">
        <v>23131</v>
      </c>
      <c r="BL46" s="2">
        <v>23139</v>
      </c>
      <c r="BM46" s="2">
        <v>23125</v>
      </c>
      <c r="BN46" s="2">
        <v>23103</v>
      </c>
      <c r="BO46" s="2">
        <v>23058</v>
      </c>
      <c r="BP46" s="2">
        <v>23006</v>
      </c>
      <c r="BQ46" s="2">
        <v>22940</v>
      </c>
      <c r="BR46" s="2">
        <v>22860</v>
      </c>
      <c r="BS46" s="2">
        <v>22771</v>
      </c>
      <c r="BT46" s="2">
        <v>22689</v>
      </c>
      <c r="BU46" s="2">
        <v>22596</v>
      </c>
      <c r="BV46" s="2">
        <v>22501</v>
      </c>
      <c r="BW46" s="2">
        <v>22404</v>
      </c>
      <c r="BX46" s="2">
        <v>22308</v>
      </c>
      <c r="BY46" s="2">
        <v>22210</v>
      </c>
      <c r="BZ46" s="2">
        <v>22112</v>
      </c>
      <c r="CA46" s="2">
        <v>22029</v>
      </c>
      <c r="CB46" s="2">
        <v>21960</v>
      </c>
      <c r="CC46" s="2">
        <v>21906</v>
      </c>
    </row>
    <row r="47" spans="1:82" x14ac:dyDescent="0.25">
      <c r="A47" s="2" t="str">
        <f>"Intern migratiesaldo"</f>
        <v>Intern migratiesaldo</v>
      </c>
      <c r="B47" s="2">
        <v>3605</v>
      </c>
      <c r="C47" s="2">
        <v>3591</v>
      </c>
      <c r="D47" s="2">
        <v>3254</v>
      </c>
      <c r="E47" s="2">
        <v>2688</v>
      </c>
      <c r="F47" s="2">
        <v>2061</v>
      </c>
      <c r="G47" s="2">
        <v>1607</v>
      </c>
      <c r="H47" s="2">
        <v>1813</v>
      </c>
      <c r="I47" s="2">
        <v>1723</v>
      </c>
      <c r="J47" s="2">
        <v>1842</v>
      </c>
      <c r="K47" s="2">
        <v>1965</v>
      </c>
      <c r="L47" s="2">
        <v>2135</v>
      </c>
      <c r="M47" s="2">
        <v>2436</v>
      </c>
      <c r="N47" s="2">
        <v>2947</v>
      </c>
      <c r="O47" s="2">
        <v>3391</v>
      </c>
      <c r="P47" s="2">
        <v>3712</v>
      </c>
      <c r="Q47" s="2">
        <v>3621</v>
      </c>
      <c r="R47" s="2">
        <v>3480</v>
      </c>
      <c r="S47" s="2">
        <v>2818</v>
      </c>
      <c r="T47" s="2">
        <v>3066</v>
      </c>
      <c r="U47" s="2">
        <v>3146</v>
      </c>
      <c r="V47" s="2">
        <v>3153</v>
      </c>
      <c r="W47" s="2">
        <v>3578</v>
      </c>
      <c r="X47" s="2">
        <v>3009</v>
      </c>
      <c r="Y47" s="2">
        <v>3001</v>
      </c>
      <c r="Z47" s="2">
        <v>2656</v>
      </c>
      <c r="AA47" s="2">
        <v>2283</v>
      </c>
      <c r="AB47" s="2">
        <v>2046</v>
      </c>
      <c r="AC47" s="2">
        <v>2473</v>
      </c>
      <c r="AD47" s="2">
        <v>2455</v>
      </c>
      <c r="AE47" s="2">
        <v>2451</v>
      </c>
      <c r="AF47" s="2">
        <v>2460</v>
      </c>
      <c r="AG47" s="2">
        <v>2458</v>
      </c>
      <c r="AH47" s="2">
        <v>2434</v>
      </c>
      <c r="AI47" s="2">
        <v>2447</v>
      </c>
      <c r="AJ47" s="2">
        <v>2440</v>
      </c>
      <c r="AK47" s="2">
        <v>2437</v>
      </c>
      <c r="AL47" s="2">
        <v>2432</v>
      </c>
      <c r="AM47" s="2">
        <v>2414</v>
      </c>
      <c r="AN47" s="2">
        <v>2405</v>
      </c>
      <c r="AO47" s="2">
        <v>2400</v>
      </c>
      <c r="AP47" s="2">
        <v>2411</v>
      </c>
      <c r="AQ47" s="2">
        <v>2417</v>
      </c>
      <c r="AR47" s="2">
        <v>2420</v>
      </c>
      <c r="AS47" s="2">
        <v>2425</v>
      </c>
      <c r="AT47" s="2">
        <v>2448</v>
      </c>
      <c r="AU47" s="2">
        <v>2480</v>
      </c>
      <c r="AV47" s="2">
        <v>2505</v>
      </c>
      <c r="AW47" s="2">
        <v>2555</v>
      </c>
      <c r="AX47" s="2">
        <v>2583</v>
      </c>
      <c r="AY47" s="2">
        <v>2617</v>
      </c>
      <c r="AZ47" s="2">
        <v>2643</v>
      </c>
      <c r="BA47" s="2">
        <v>2666</v>
      </c>
      <c r="BB47" s="2">
        <v>2692</v>
      </c>
      <c r="BC47" s="2">
        <v>2692</v>
      </c>
      <c r="BD47" s="2">
        <v>2695</v>
      </c>
      <c r="BE47" s="2">
        <v>2691</v>
      </c>
      <c r="BF47" s="2">
        <v>2696</v>
      </c>
      <c r="BG47" s="2">
        <v>2686</v>
      </c>
      <c r="BH47" s="2">
        <v>2684</v>
      </c>
      <c r="BI47" s="2">
        <v>2676</v>
      </c>
      <c r="BJ47" s="2">
        <v>2672</v>
      </c>
      <c r="BK47" s="2">
        <v>2680</v>
      </c>
      <c r="BL47" s="2">
        <v>2670</v>
      </c>
      <c r="BM47" s="2">
        <v>2665</v>
      </c>
      <c r="BN47" s="2">
        <v>2663</v>
      </c>
      <c r="BO47" s="2">
        <v>2684</v>
      </c>
      <c r="BP47" s="2">
        <v>2695</v>
      </c>
      <c r="BQ47" s="2">
        <v>2700</v>
      </c>
      <c r="BR47" s="2">
        <v>2710</v>
      </c>
      <c r="BS47" s="2">
        <v>2731</v>
      </c>
      <c r="BT47" s="2">
        <v>2739</v>
      </c>
      <c r="BU47" s="2">
        <v>2753</v>
      </c>
      <c r="BV47" s="2">
        <v>2776</v>
      </c>
      <c r="BW47" s="2">
        <v>2789</v>
      </c>
      <c r="BX47" s="2">
        <v>2806</v>
      </c>
      <c r="BY47" s="2">
        <v>2825</v>
      </c>
      <c r="BZ47" s="2">
        <v>2845</v>
      </c>
      <c r="CA47" s="2">
        <v>2853</v>
      </c>
      <c r="CB47" s="2">
        <v>2870</v>
      </c>
      <c r="CC47" s="2">
        <v>2895</v>
      </c>
    </row>
    <row r="48" spans="1:82" x14ac:dyDescent="0.25">
      <c r="A48" s="2" t="str">
        <f>"Interne immigratie"</f>
        <v>Interne immigratie</v>
      </c>
      <c r="B48" s="2">
        <v>10646</v>
      </c>
      <c r="C48" s="2">
        <v>11400</v>
      </c>
      <c r="D48" s="2">
        <v>11246</v>
      </c>
      <c r="E48" s="2">
        <v>10984</v>
      </c>
      <c r="F48" s="2">
        <v>10432</v>
      </c>
      <c r="G48" s="2">
        <v>10116</v>
      </c>
      <c r="H48" s="2">
        <v>10265</v>
      </c>
      <c r="I48" s="2">
        <v>10101</v>
      </c>
      <c r="J48" s="2">
        <v>10436</v>
      </c>
      <c r="K48" s="2">
        <v>10121</v>
      </c>
      <c r="L48" s="2">
        <v>10281</v>
      </c>
      <c r="M48" s="2">
        <v>10655</v>
      </c>
      <c r="N48" s="2">
        <v>10948</v>
      </c>
      <c r="O48" s="2">
        <v>11487</v>
      </c>
      <c r="P48" s="2">
        <v>11719</v>
      </c>
      <c r="Q48" s="2">
        <v>11658</v>
      </c>
      <c r="R48" s="2">
        <v>11702</v>
      </c>
      <c r="S48" s="2">
        <v>11330</v>
      </c>
      <c r="T48" s="2">
        <v>11553</v>
      </c>
      <c r="U48" s="2">
        <v>12418</v>
      </c>
      <c r="V48" s="2">
        <v>11949</v>
      </c>
      <c r="W48" s="2">
        <v>12122</v>
      </c>
      <c r="X48" s="2">
        <v>11767</v>
      </c>
      <c r="Y48" s="2">
        <v>11821</v>
      </c>
      <c r="Z48" s="2">
        <v>11834</v>
      </c>
      <c r="AA48" s="2">
        <v>11802</v>
      </c>
      <c r="AB48" s="2">
        <v>11786</v>
      </c>
      <c r="AC48" s="2">
        <v>11884</v>
      </c>
      <c r="AD48" s="2">
        <v>11906</v>
      </c>
      <c r="AE48" s="2">
        <v>11936</v>
      </c>
      <c r="AF48" s="2">
        <v>11984</v>
      </c>
      <c r="AG48" s="2">
        <v>12022</v>
      </c>
      <c r="AH48" s="2">
        <v>12050</v>
      </c>
      <c r="AI48" s="2">
        <v>12079</v>
      </c>
      <c r="AJ48" s="2">
        <v>12111</v>
      </c>
      <c r="AK48" s="2">
        <v>12131</v>
      </c>
      <c r="AL48" s="2">
        <v>12162</v>
      </c>
      <c r="AM48" s="2">
        <v>12184</v>
      </c>
      <c r="AN48" s="2">
        <v>12221</v>
      </c>
      <c r="AO48" s="2">
        <v>12266</v>
      </c>
      <c r="AP48" s="2">
        <v>12314</v>
      </c>
      <c r="AQ48" s="2">
        <v>12370</v>
      </c>
      <c r="AR48" s="2">
        <v>12424</v>
      </c>
      <c r="AS48" s="2">
        <v>12471</v>
      </c>
      <c r="AT48" s="2">
        <v>12529</v>
      </c>
      <c r="AU48" s="2">
        <v>12577</v>
      </c>
      <c r="AV48" s="2">
        <v>12617</v>
      </c>
      <c r="AW48" s="2">
        <v>12672</v>
      </c>
      <c r="AX48" s="2">
        <v>12706</v>
      </c>
      <c r="AY48" s="2">
        <v>12735</v>
      </c>
      <c r="AZ48" s="2">
        <v>12755</v>
      </c>
      <c r="BA48" s="2">
        <v>12773</v>
      </c>
      <c r="BB48" s="2">
        <v>12795</v>
      </c>
      <c r="BC48" s="2">
        <v>12807</v>
      </c>
      <c r="BD48" s="2">
        <v>12834</v>
      </c>
      <c r="BE48" s="2">
        <v>12855</v>
      </c>
      <c r="BF48" s="2">
        <v>12887</v>
      </c>
      <c r="BG48" s="2">
        <v>12915</v>
      </c>
      <c r="BH48" s="2">
        <v>12942</v>
      </c>
      <c r="BI48" s="2">
        <v>12972</v>
      </c>
      <c r="BJ48" s="2">
        <v>13010</v>
      </c>
      <c r="BK48" s="2">
        <v>13049</v>
      </c>
      <c r="BL48" s="2">
        <v>13088</v>
      </c>
      <c r="BM48" s="2">
        <v>13122</v>
      </c>
      <c r="BN48" s="2">
        <v>13165</v>
      </c>
      <c r="BO48" s="2">
        <v>13221</v>
      </c>
      <c r="BP48" s="2">
        <v>13265</v>
      </c>
      <c r="BQ48" s="2">
        <v>13310</v>
      </c>
      <c r="BR48" s="2">
        <v>13353</v>
      </c>
      <c r="BS48" s="2">
        <v>13399</v>
      </c>
      <c r="BT48" s="2">
        <v>13442</v>
      </c>
      <c r="BU48" s="2">
        <v>13481</v>
      </c>
      <c r="BV48" s="2">
        <v>13532</v>
      </c>
      <c r="BW48" s="2">
        <v>13572</v>
      </c>
      <c r="BX48" s="2">
        <v>13609</v>
      </c>
      <c r="BY48" s="2">
        <v>13649</v>
      </c>
      <c r="BZ48" s="2">
        <v>13690</v>
      </c>
      <c r="CA48" s="2">
        <v>13716</v>
      </c>
      <c r="CB48" s="2">
        <v>13752</v>
      </c>
      <c r="CC48" s="2">
        <v>13788</v>
      </c>
    </row>
    <row r="49" spans="1:81" x14ac:dyDescent="0.25">
      <c r="A49" s="2" t="str">
        <f>"Interne emigratie"</f>
        <v>Interne emigratie</v>
      </c>
      <c r="B49" s="2">
        <v>7041</v>
      </c>
      <c r="C49" s="2">
        <v>7809</v>
      </c>
      <c r="D49" s="2">
        <v>7992</v>
      </c>
      <c r="E49" s="2">
        <v>8296</v>
      </c>
      <c r="F49" s="2">
        <v>8371</v>
      </c>
      <c r="G49" s="2">
        <v>8509</v>
      </c>
      <c r="H49" s="2">
        <v>8452</v>
      </c>
      <c r="I49" s="2">
        <v>8378</v>
      </c>
      <c r="J49" s="2">
        <v>8594</v>
      </c>
      <c r="K49" s="2">
        <v>8156</v>
      </c>
      <c r="L49" s="2">
        <v>8146</v>
      </c>
      <c r="M49" s="2">
        <v>8219</v>
      </c>
      <c r="N49" s="2">
        <v>8001</v>
      </c>
      <c r="O49" s="2">
        <v>8096</v>
      </c>
      <c r="P49" s="2">
        <v>8007</v>
      </c>
      <c r="Q49" s="2">
        <v>8037</v>
      </c>
      <c r="R49" s="2">
        <v>8222</v>
      </c>
      <c r="S49" s="2">
        <v>8512</v>
      </c>
      <c r="T49" s="2">
        <v>8487</v>
      </c>
      <c r="U49" s="2">
        <v>9272</v>
      </c>
      <c r="V49" s="2">
        <v>8796</v>
      </c>
      <c r="W49" s="2">
        <v>8544</v>
      </c>
      <c r="X49" s="2">
        <v>8758</v>
      </c>
      <c r="Y49" s="2">
        <v>8820</v>
      </c>
      <c r="Z49" s="2">
        <v>9178</v>
      </c>
      <c r="AA49" s="2">
        <v>9519</v>
      </c>
      <c r="AB49" s="2">
        <v>9740</v>
      </c>
      <c r="AC49" s="2">
        <v>9411</v>
      </c>
      <c r="AD49" s="2">
        <v>9451</v>
      </c>
      <c r="AE49" s="2">
        <v>9485</v>
      </c>
      <c r="AF49" s="2">
        <v>9524</v>
      </c>
      <c r="AG49" s="2">
        <v>9564</v>
      </c>
      <c r="AH49" s="2">
        <v>9616</v>
      </c>
      <c r="AI49" s="2">
        <v>9632</v>
      </c>
      <c r="AJ49" s="2">
        <v>9671</v>
      </c>
      <c r="AK49" s="2">
        <v>9694</v>
      </c>
      <c r="AL49" s="2">
        <v>9730</v>
      </c>
      <c r="AM49" s="2">
        <v>9770</v>
      </c>
      <c r="AN49" s="2">
        <v>9816</v>
      </c>
      <c r="AO49" s="2">
        <v>9866</v>
      </c>
      <c r="AP49" s="2">
        <v>9903</v>
      </c>
      <c r="AQ49" s="2">
        <v>9953</v>
      </c>
      <c r="AR49" s="2">
        <v>10004</v>
      </c>
      <c r="AS49" s="2">
        <v>10046</v>
      </c>
      <c r="AT49" s="2">
        <v>10081</v>
      </c>
      <c r="AU49" s="2">
        <v>10097</v>
      </c>
      <c r="AV49" s="2">
        <v>10112</v>
      </c>
      <c r="AW49" s="2">
        <v>10117</v>
      </c>
      <c r="AX49" s="2">
        <v>10123</v>
      </c>
      <c r="AY49" s="2">
        <v>10118</v>
      </c>
      <c r="AZ49" s="2">
        <v>10112</v>
      </c>
      <c r="BA49" s="2">
        <v>10107</v>
      </c>
      <c r="BB49" s="2">
        <v>10103</v>
      </c>
      <c r="BC49" s="2">
        <v>10115</v>
      </c>
      <c r="BD49" s="2">
        <v>10139</v>
      </c>
      <c r="BE49" s="2">
        <v>10164</v>
      </c>
      <c r="BF49" s="2">
        <v>10191</v>
      </c>
      <c r="BG49" s="2">
        <v>10229</v>
      </c>
      <c r="BH49" s="2">
        <v>10258</v>
      </c>
      <c r="BI49" s="2">
        <v>10296</v>
      </c>
      <c r="BJ49" s="2">
        <v>10338</v>
      </c>
      <c r="BK49" s="2">
        <v>10369</v>
      </c>
      <c r="BL49" s="2">
        <v>10418</v>
      </c>
      <c r="BM49" s="2">
        <v>10457</v>
      </c>
      <c r="BN49" s="2">
        <v>10502</v>
      </c>
      <c r="BO49" s="2">
        <v>10537</v>
      </c>
      <c r="BP49" s="2">
        <v>10570</v>
      </c>
      <c r="BQ49" s="2">
        <v>10610</v>
      </c>
      <c r="BR49" s="2">
        <v>10643</v>
      </c>
      <c r="BS49" s="2">
        <v>10668</v>
      </c>
      <c r="BT49" s="2">
        <v>10703</v>
      </c>
      <c r="BU49" s="2">
        <v>10728</v>
      </c>
      <c r="BV49" s="2">
        <v>10756</v>
      </c>
      <c r="BW49" s="2">
        <v>10783</v>
      </c>
      <c r="BX49" s="2">
        <v>10803</v>
      </c>
      <c r="BY49" s="2">
        <v>10824</v>
      </c>
      <c r="BZ49" s="2">
        <v>10845</v>
      </c>
      <c r="CA49" s="2">
        <v>10863</v>
      </c>
      <c r="CB49" s="2">
        <v>10882</v>
      </c>
      <c r="CC49" s="2">
        <v>10893</v>
      </c>
    </row>
    <row r="50" spans="1:81" x14ac:dyDescent="0.25">
      <c r="A50" s="2" t="str">
        <f>"Extern migratiesaldo"</f>
        <v>Extern migratiesaldo</v>
      </c>
      <c r="B50" s="2">
        <v>2082</v>
      </c>
      <c r="C50" s="2">
        <v>2895</v>
      </c>
      <c r="D50" s="2">
        <v>1844</v>
      </c>
      <c r="E50" s="2">
        <v>1619</v>
      </c>
      <c r="F50" s="2">
        <v>1470</v>
      </c>
      <c r="G50" s="2">
        <v>833</v>
      </c>
      <c r="H50" s="2">
        <v>369</v>
      </c>
      <c r="I50" s="2">
        <v>471</v>
      </c>
      <c r="J50" s="2">
        <v>1188</v>
      </c>
      <c r="K50" s="2">
        <v>1103</v>
      </c>
      <c r="L50" s="2">
        <v>2912</v>
      </c>
      <c r="M50" s="2">
        <v>2466</v>
      </c>
      <c r="N50" s="2">
        <v>3447</v>
      </c>
      <c r="O50" s="2">
        <v>3627</v>
      </c>
      <c r="P50" s="2">
        <v>4973</v>
      </c>
      <c r="Q50" s="2">
        <v>5810</v>
      </c>
      <c r="R50" s="2">
        <v>5412</v>
      </c>
      <c r="S50" s="2">
        <v>5279</v>
      </c>
      <c r="T50" s="2">
        <v>6531</v>
      </c>
      <c r="U50" s="2">
        <v>8108</v>
      </c>
      <c r="V50" s="2">
        <v>6195</v>
      </c>
      <c r="W50" s="2">
        <v>4024</v>
      </c>
      <c r="X50" s="2">
        <v>3424</v>
      </c>
      <c r="Y50" s="2">
        <v>3096</v>
      </c>
      <c r="Z50" s="2">
        <v>4399</v>
      </c>
      <c r="AA50" s="2">
        <v>4052</v>
      </c>
      <c r="AB50" s="2">
        <v>3623</v>
      </c>
      <c r="AC50" s="2">
        <v>3906</v>
      </c>
      <c r="AD50" s="2">
        <v>3892</v>
      </c>
      <c r="AE50" s="2">
        <v>3956</v>
      </c>
      <c r="AF50" s="2">
        <v>3459</v>
      </c>
      <c r="AG50" s="2">
        <v>3020</v>
      </c>
      <c r="AH50" s="2">
        <v>2592</v>
      </c>
      <c r="AI50" s="2">
        <v>2228</v>
      </c>
      <c r="AJ50" s="2">
        <v>1883</v>
      </c>
      <c r="AK50" s="2">
        <v>1603</v>
      </c>
      <c r="AL50" s="2">
        <v>1606</v>
      </c>
      <c r="AM50" s="2">
        <v>1613</v>
      </c>
      <c r="AN50" s="2">
        <v>1606</v>
      </c>
      <c r="AO50" s="2">
        <v>1600</v>
      </c>
      <c r="AP50" s="2">
        <v>1718</v>
      </c>
      <c r="AQ50" s="2">
        <v>1816</v>
      </c>
      <c r="AR50" s="2">
        <v>1914</v>
      </c>
      <c r="AS50" s="2">
        <v>2004</v>
      </c>
      <c r="AT50" s="2">
        <v>2083</v>
      </c>
      <c r="AU50" s="2">
        <v>2062</v>
      </c>
      <c r="AV50" s="2">
        <v>2057</v>
      </c>
      <c r="AW50" s="2">
        <v>2042</v>
      </c>
      <c r="AX50" s="2">
        <v>2035</v>
      </c>
      <c r="AY50" s="2">
        <v>2039</v>
      </c>
      <c r="AZ50" s="2">
        <v>2032</v>
      </c>
      <c r="BA50" s="2">
        <v>2017</v>
      </c>
      <c r="BB50" s="2">
        <v>2014</v>
      </c>
      <c r="BC50" s="2">
        <v>2022</v>
      </c>
      <c r="BD50" s="2">
        <v>2016</v>
      </c>
      <c r="BE50" s="2">
        <v>2009</v>
      </c>
      <c r="BF50" s="2">
        <v>2000</v>
      </c>
      <c r="BG50" s="2">
        <v>2001</v>
      </c>
      <c r="BH50" s="2">
        <v>1991</v>
      </c>
      <c r="BI50" s="2">
        <v>1982</v>
      </c>
      <c r="BJ50" s="2">
        <v>1973</v>
      </c>
      <c r="BK50" s="2">
        <v>1978</v>
      </c>
      <c r="BL50" s="2">
        <v>1974</v>
      </c>
      <c r="BM50" s="2">
        <v>1970</v>
      </c>
      <c r="BN50" s="2">
        <v>1965</v>
      </c>
      <c r="BO50" s="2">
        <v>1963</v>
      </c>
      <c r="BP50" s="2">
        <v>1958</v>
      </c>
      <c r="BQ50" s="2">
        <v>1951</v>
      </c>
      <c r="BR50" s="2">
        <v>1944</v>
      </c>
      <c r="BS50" s="2">
        <v>1951</v>
      </c>
      <c r="BT50" s="2">
        <v>1938</v>
      </c>
      <c r="BU50" s="2">
        <v>1935</v>
      </c>
      <c r="BV50" s="2">
        <v>1932</v>
      </c>
      <c r="BW50" s="2">
        <v>1923</v>
      </c>
      <c r="BX50" s="2">
        <v>1919</v>
      </c>
      <c r="BY50" s="2">
        <v>1911</v>
      </c>
      <c r="BZ50" s="2">
        <v>1905</v>
      </c>
      <c r="CA50" s="2">
        <v>1913</v>
      </c>
      <c r="CB50" s="2">
        <v>1908</v>
      </c>
      <c r="CC50" s="2">
        <v>1904</v>
      </c>
    </row>
    <row r="51" spans="1:81" x14ac:dyDescent="0.25">
      <c r="A51" s="2" t="str">
        <f>"Externe immigratie"</f>
        <v>Externe immigratie</v>
      </c>
      <c r="B51" s="2">
        <v>11548</v>
      </c>
      <c r="C51" s="2">
        <v>11122</v>
      </c>
      <c r="D51" s="2">
        <v>10823</v>
      </c>
      <c r="E51" s="2">
        <v>11484</v>
      </c>
      <c r="F51" s="2">
        <v>10559</v>
      </c>
      <c r="G51" s="2">
        <v>10129</v>
      </c>
      <c r="H51" s="2">
        <v>9930</v>
      </c>
      <c r="I51" s="2">
        <v>10660</v>
      </c>
      <c r="J51" s="2">
        <v>11099</v>
      </c>
      <c r="K51" s="2">
        <v>11562</v>
      </c>
      <c r="L51" s="2">
        <v>13382</v>
      </c>
      <c r="M51" s="2">
        <v>13348</v>
      </c>
      <c r="N51" s="2">
        <v>13667</v>
      </c>
      <c r="O51" s="2">
        <v>14740</v>
      </c>
      <c r="P51" s="2">
        <v>16372</v>
      </c>
      <c r="Q51" s="2">
        <v>16966</v>
      </c>
      <c r="R51" s="2">
        <v>17448</v>
      </c>
      <c r="S51" s="2">
        <v>18780</v>
      </c>
      <c r="T51" s="2">
        <v>19716</v>
      </c>
      <c r="U51" s="2">
        <v>19081</v>
      </c>
      <c r="V51" s="2">
        <v>18338</v>
      </c>
      <c r="W51" s="2">
        <v>16522</v>
      </c>
      <c r="X51" s="2">
        <v>16809</v>
      </c>
      <c r="Y51" s="2">
        <v>17161</v>
      </c>
      <c r="Z51" s="2">
        <v>17667</v>
      </c>
      <c r="AA51" s="2">
        <v>17497</v>
      </c>
      <c r="AB51" s="2">
        <v>17471</v>
      </c>
      <c r="AC51" s="2">
        <v>18045</v>
      </c>
      <c r="AD51" s="2">
        <v>18330</v>
      </c>
      <c r="AE51" s="2">
        <v>18651</v>
      </c>
      <c r="AF51" s="2">
        <v>18446</v>
      </c>
      <c r="AG51" s="2">
        <v>18247</v>
      </c>
      <c r="AH51" s="2">
        <v>18049</v>
      </c>
      <c r="AI51" s="2">
        <v>17857</v>
      </c>
      <c r="AJ51" s="2">
        <v>17664</v>
      </c>
      <c r="AK51" s="2">
        <v>17507</v>
      </c>
      <c r="AL51" s="2">
        <v>17344</v>
      </c>
      <c r="AM51" s="2">
        <v>17189</v>
      </c>
      <c r="AN51" s="2">
        <v>17025</v>
      </c>
      <c r="AO51" s="2">
        <v>16869</v>
      </c>
      <c r="AP51" s="2">
        <v>16863</v>
      </c>
      <c r="AQ51" s="2">
        <v>16849</v>
      </c>
      <c r="AR51" s="2">
        <v>16841</v>
      </c>
      <c r="AS51" s="2">
        <v>16829</v>
      </c>
      <c r="AT51" s="2">
        <v>16820</v>
      </c>
      <c r="AU51" s="2">
        <v>16814</v>
      </c>
      <c r="AV51" s="2">
        <v>16807</v>
      </c>
      <c r="AW51" s="2">
        <v>16797</v>
      </c>
      <c r="AX51" s="2">
        <v>16794</v>
      </c>
      <c r="AY51" s="2">
        <v>16792</v>
      </c>
      <c r="AZ51" s="2">
        <v>16793</v>
      </c>
      <c r="BA51" s="2">
        <v>16790</v>
      </c>
      <c r="BB51" s="2">
        <v>16793</v>
      </c>
      <c r="BC51" s="2">
        <v>16811</v>
      </c>
      <c r="BD51" s="2">
        <v>16822</v>
      </c>
      <c r="BE51" s="2">
        <v>16834</v>
      </c>
      <c r="BF51" s="2">
        <v>16851</v>
      </c>
      <c r="BG51" s="2">
        <v>16877</v>
      </c>
      <c r="BH51" s="2">
        <v>16904</v>
      </c>
      <c r="BI51" s="2">
        <v>16928</v>
      </c>
      <c r="BJ51" s="2">
        <v>16949</v>
      </c>
      <c r="BK51" s="2">
        <v>16985</v>
      </c>
      <c r="BL51" s="2">
        <v>17015</v>
      </c>
      <c r="BM51" s="2">
        <v>17044</v>
      </c>
      <c r="BN51" s="2">
        <v>17079</v>
      </c>
      <c r="BO51" s="2">
        <v>17106</v>
      </c>
      <c r="BP51" s="2">
        <v>17133</v>
      </c>
      <c r="BQ51" s="2">
        <v>17157</v>
      </c>
      <c r="BR51" s="2">
        <v>17176</v>
      </c>
      <c r="BS51" s="2">
        <v>17209</v>
      </c>
      <c r="BT51" s="2">
        <v>17226</v>
      </c>
      <c r="BU51" s="2">
        <v>17251</v>
      </c>
      <c r="BV51" s="2">
        <v>17271</v>
      </c>
      <c r="BW51" s="2">
        <v>17286</v>
      </c>
      <c r="BX51" s="2">
        <v>17309</v>
      </c>
      <c r="BY51" s="2">
        <v>17323</v>
      </c>
      <c r="BZ51" s="2">
        <v>17339</v>
      </c>
      <c r="CA51" s="2">
        <v>17365</v>
      </c>
      <c r="CB51" s="2">
        <v>17382</v>
      </c>
      <c r="CC51" s="2">
        <v>17400</v>
      </c>
    </row>
    <row r="52" spans="1:81" x14ac:dyDescent="0.25">
      <c r="A52" s="2" t="str">
        <f>"Externe emigratie"</f>
        <v>Externe emigratie</v>
      </c>
      <c r="B52" s="2">
        <v>9466</v>
      </c>
      <c r="C52" s="2">
        <v>8227</v>
      </c>
      <c r="D52" s="2">
        <v>8979</v>
      </c>
      <c r="E52" s="2">
        <v>9865</v>
      </c>
      <c r="F52" s="2">
        <v>9089</v>
      </c>
      <c r="G52" s="2">
        <v>9296</v>
      </c>
      <c r="H52" s="2">
        <v>9561</v>
      </c>
      <c r="I52" s="2">
        <v>10189</v>
      </c>
      <c r="J52" s="2">
        <v>9911</v>
      </c>
      <c r="K52" s="2">
        <v>10459</v>
      </c>
      <c r="L52" s="2">
        <v>10470</v>
      </c>
      <c r="M52" s="2">
        <v>10882</v>
      </c>
      <c r="N52" s="2">
        <v>10220</v>
      </c>
      <c r="O52" s="2">
        <v>11113</v>
      </c>
      <c r="P52" s="2">
        <v>11399</v>
      </c>
      <c r="Q52" s="2">
        <v>11156</v>
      </c>
      <c r="R52" s="2">
        <v>12036</v>
      </c>
      <c r="S52" s="2">
        <v>13501</v>
      </c>
      <c r="T52" s="2">
        <v>13185</v>
      </c>
      <c r="U52" s="2">
        <v>10973</v>
      </c>
      <c r="V52" s="2">
        <v>12143</v>
      </c>
      <c r="W52" s="2">
        <v>12498</v>
      </c>
      <c r="X52" s="2">
        <v>13385</v>
      </c>
      <c r="Y52" s="2">
        <v>14065</v>
      </c>
      <c r="Z52" s="2">
        <v>13268</v>
      </c>
      <c r="AA52" s="2">
        <v>13445</v>
      </c>
      <c r="AB52" s="2">
        <v>13848</v>
      </c>
      <c r="AC52" s="2">
        <v>14139</v>
      </c>
      <c r="AD52" s="2">
        <v>14438</v>
      </c>
      <c r="AE52" s="2">
        <v>14695</v>
      </c>
      <c r="AF52" s="2">
        <v>14987</v>
      </c>
      <c r="AG52" s="2">
        <v>15227</v>
      </c>
      <c r="AH52" s="2">
        <v>15457</v>
      </c>
      <c r="AI52" s="2">
        <v>15629</v>
      </c>
      <c r="AJ52" s="2">
        <v>15781</v>
      </c>
      <c r="AK52" s="2">
        <v>15904</v>
      </c>
      <c r="AL52" s="2">
        <v>15738</v>
      </c>
      <c r="AM52" s="2">
        <v>15576</v>
      </c>
      <c r="AN52" s="2">
        <v>15419</v>
      </c>
      <c r="AO52" s="2">
        <v>15269</v>
      </c>
      <c r="AP52" s="2">
        <v>15145</v>
      </c>
      <c r="AQ52" s="2">
        <v>15033</v>
      </c>
      <c r="AR52" s="2">
        <v>14927</v>
      </c>
      <c r="AS52" s="2">
        <v>14825</v>
      </c>
      <c r="AT52" s="2">
        <v>14737</v>
      </c>
      <c r="AU52" s="2">
        <v>14752</v>
      </c>
      <c r="AV52" s="2">
        <v>14750</v>
      </c>
      <c r="AW52" s="2">
        <v>14755</v>
      </c>
      <c r="AX52" s="2">
        <v>14759</v>
      </c>
      <c r="AY52" s="2">
        <v>14753</v>
      </c>
      <c r="AZ52" s="2">
        <v>14761</v>
      </c>
      <c r="BA52" s="2">
        <v>14773</v>
      </c>
      <c r="BB52" s="2">
        <v>14779</v>
      </c>
      <c r="BC52" s="2">
        <v>14789</v>
      </c>
      <c r="BD52" s="2">
        <v>14806</v>
      </c>
      <c r="BE52" s="2">
        <v>14825</v>
      </c>
      <c r="BF52" s="2">
        <v>14851</v>
      </c>
      <c r="BG52" s="2">
        <v>14876</v>
      </c>
      <c r="BH52" s="2">
        <v>14913</v>
      </c>
      <c r="BI52" s="2">
        <v>14946</v>
      </c>
      <c r="BJ52" s="2">
        <v>14976</v>
      </c>
      <c r="BK52" s="2">
        <v>15007</v>
      </c>
      <c r="BL52" s="2">
        <v>15041</v>
      </c>
      <c r="BM52" s="2">
        <v>15074</v>
      </c>
      <c r="BN52" s="2">
        <v>15114</v>
      </c>
      <c r="BO52" s="2">
        <v>15143</v>
      </c>
      <c r="BP52" s="2">
        <v>15175</v>
      </c>
      <c r="BQ52" s="2">
        <v>15206</v>
      </c>
      <c r="BR52" s="2">
        <v>15232</v>
      </c>
      <c r="BS52" s="2">
        <v>15258</v>
      </c>
      <c r="BT52" s="2">
        <v>15288</v>
      </c>
      <c r="BU52" s="2">
        <v>15316</v>
      </c>
      <c r="BV52" s="2">
        <v>15339</v>
      </c>
      <c r="BW52" s="2">
        <v>15363</v>
      </c>
      <c r="BX52" s="2">
        <v>15390</v>
      </c>
      <c r="BY52" s="2">
        <v>15412</v>
      </c>
      <c r="BZ52" s="2">
        <v>15434</v>
      </c>
      <c r="CA52" s="2">
        <v>15452</v>
      </c>
      <c r="CB52" s="2">
        <v>15474</v>
      </c>
      <c r="CC52" s="2">
        <v>15496</v>
      </c>
    </row>
    <row r="53" spans="1:81" x14ac:dyDescent="0.25">
      <c r="A53" s="2" t="str">
        <f>"Toename van de bevolking"</f>
        <v>Toename van de bevolking</v>
      </c>
      <c r="B53" s="2">
        <v>8085</v>
      </c>
      <c r="C53" s="2">
        <v>8617</v>
      </c>
      <c r="D53" s="2">
        <v>5624</v>
      </c>
      <c r="E53" s="2">
        <v>4855</v>
      </c>
      <c r="F53" s="2">
        <v>3658</v>
      </c>
      <c r="G53" s="2">
        <v>2914</v>
      </c>
      <c r="H53" s="2">
        <v>2424</v>
      </c>
      <c r="I53" s="2">
        <v>2153</v>
      </c>
      <c r="J53" s="2">
        <v>3121</v>
      </c>
      <c r="K53" s="2">
        <v>3491</v>
      </c>
      <c r="L53" s="2">
        <v>5566</v>
      </c>
      <c r="M53" s="2">
        <v>4298</v>
      </c>
      <c r="N53" s="2">
        <v>5420</v>
      </c>
      <c r="O53" s="2">
        <v>7580</v>
      </c>
      <c r="P53" s="2">
        <v>8926</v>
      </c>
      <c r="Q53" s="2">
        <v>10699</v>
      </c>
      <c r="R53" s="2">
        <v>9706</v>
      </c>
      <c r="S53" s="2">
        <v>8778</v>
      </c>
      <c r="T53" s="2">
        <v>10453</v>
      </c>
      <c r="U53" s="2">
        <v>12168</v>
      </c>
      <c r="V53" s="2">
        <v>9946</v>
      </c>
      <c r="W53" s="2">
        <v>7735</v>
      </c>
      <c r="X53" s="2">
        <v>5680</v>
      </c>
      <c r="Y53" s="2">
        <v>5739</v>
      </c>
      <c r="Z53" s="2">
        <v>5281</v>
      </c>
      <c r="AA53" s="2">
        <v>4955</v>
      </c>
      <c r="AB53" s="2">
        <v>4091</v>
      </c>
      <c r="AC53" s="2">
        <v>4675</v>
      </c>
      <c r="AD53" s="2">
        <v>4893</v>
      </c>
      <c r="AE53" s="2">
        <v>5191</v>
      </c>
      <c r="AF53" s="2">
        <v>4936</v>
      </c>
      <c r="AG53" s="2">
        <v>4714</v>
      </c>
      <c r="AH53" s="2">
        <v>4474</v>
      </c>
      <c r="AI53" s="2">
        <v>4325</v>
      </c>
      <c r="AJ53" s="2">
        <v>4177</v>
      </c>
      <c r="AK53" s="2">
        <v>4109</v>
      </c>
      <c r="AL53" s="2">
        <v>4313</v>
      </c>
      <c r="AM53" s="2">
        <v>4509</v>
      </c>
      <c r="AN53" s="2">
        <v>4702</v>
      </c>
      <c r="AO53" s="2">
        <v>4900</v>
      </c>
      <c r="AP53" s="2">
        <v>4896</v>
      </c>
      <c r="AQ53" s="2">
        <v>4858</v>
      </c>
      <c r="AR53" s="2">
        <v>4780</v>
      </c>
      <c r="AS53" s="2">
        <v>4655</v>
      </c>
      <c r="AT53" s="2">
        <v>4504</v>
      </c>
      <c r="AU53" s="2">
        <v>4250</v>
      </c>
      <c r="AV53" s="2">
        <v>3973</v>
      </c>
      <c r="AW53" s="2">
        <v>3689</v>
      </c>
      <c r="AX53" s="2">
        <v>3381</v>
      </c>
      <c r="AY53" s="2">
        <v>3096</v>
      </c>
      <c r="AZ53" s="2">
        <v>2794</v>
      </c>
      <c r="BA53" s="2">
        <v>2505</v>
      </c>
      <c r="BB53" s="2">
        <v>2261</v>
      </c>
      <c r="BC53" s="2">
        <v>2034</v>
      </c>
      <c r="BD53" s="2">
        <v>1848</v>
      </c>
      <c r="BE53" s="2">
        <v>1692</v>
      </c>
      <c r="BF53" s="2">
        <v>1582</v>
      </c>
      <c r="BG53" s="2">
        <v>1510</v>
      </c>
      <c r="BH53" s="2">
        <v>1473</v>
      </c>
      <c r="BI53" s="2">
        <v>1472</v>
      </c>
      <c r="BJ53" s="2">
        <v>1499</v>
      </c>
      <c r="BK53" s="2">
        <v>1588</v>
      </c>
      <c r="BL53" s="2">
        <v>1666</v>
      </c>
      <c r="BM53" s="2">
        <v>1773</v>
      </c>
      <c r="BN53" s="2">
        <v>1903</v>
      </c>
      <c r="BO53" s="2">
        <v>2078</v>
      </c>
      <c r="BP53" s="2">
        <v>2242</v>
      </c>
      <c r="BQ53" s="2">
        <v>2407</v>
      </c>
      <c r="BR53" s="2">
        <v>2576</v>
      </c>
      <c r="BS53" s="2">
        <v>2765</v>
      </c>
      <c r="BT53" s="2">
        <v>2903</v>
      </c>
      <c r="BU53" s="2">
        <v>3050</v>
      </c>
      <c r="BV53" s="2">
        <v>3196</v>
      </c>
      <c r="BW53" s="2">
        <v>3317</v>
      </c>
      <c r="BX53" s="2">
        <v>3431</v>
      </c>
      <c r="BY53" s="2">
        <v>3538</v>
      </c>
      <c r="BZ53" s="2">
        <v>3643</v>
      </c>
      <c r="CA53" s="2">
        <v>3728</v>
      </c>
      <c r="CB53" s="2">
        <v>3789</v>
      </c>
      <c r="CC53" s="2">
        <v>3848</v>
      </c>
    </row>
    <row r="54" spans="1:81" x14ac:dyDescent="0.25">
      <c r="A54" s="2" t="str">
        <f>"Statistische aanpassing"</f>
        <v>Statistische aanpassing</v>
      </c>
      <c r="B54" s="2">
        <v>-25</v>
      </c>
      <c r="C54" s="2">
        <v>-8</v>
      </c>
      <c r="D54" s="2">
        <v>-134</v>
      </c>
      <c r="E54" s="2">
        <v>-136</v>
      </c>
      <c r="F54" s="2">
        <v>-2021</v>
      </c>
      <c r="G54" s="2">
        <v>368</v>
      </c>
      <c r="H54" s="2">
        <v>601</v>
      </c>
      <c r="I54" s="2">
        <v>735</v>
      </c>
      <c r="J54" s="2">
        <v>499</v>
      </c>
      <c r="K54" s="2">
        <v>88</v>
      </c>
      <c r="L54" s="2">
        <v>52</v>
      </c>
      <c r="M54" s="2">
        <v>256</v>
      </c>
      <c r="N54" s="2">
        <v>261</v>
      </c>
      <c r="O54" s="2">
        <v>152</v>
      </c>
      <c r="P54" s="2">
        <v>383</v>
      </c>
      <c r="Q54" s="2">
        <v>286</v>
      </c>
      <c r="R54" s="2">
        <v>357</v>
      </c>
      <c r="S54" s="2">
        <v>276</v>
      </c>
      <c r="T54" s="2">
        <v>392</v>
      </c>
      <c r="U54" s="2">
        <v>606</v>
      </c>
      <c r="V54" s="2">
        <v>-60</v>
      </c>
      <c r="W54" s="2">
        <v>19</v>
      </c>
      <c r="X54" s="2">
        <v>-13</v>
      </c>
      <c r="Y54" s="2">
        <v>-61</v>
      </c>
      <c r="Z54" s="2">
        <v>-8</v>
      </c>
      <c r="AA54" s="2">
        <v>-133</v>
      </c>
      <c r="AB54" s="2">
        <v>-27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</row>
    <row r="55" spans="1:81" ht="15.75" thickBot="1" x14ac:dyDescent="0.3">
      <c r="A55" s="3" t="str">
        <f>"Bevolking op 31/12"</f>
        <v>Bevolking op 31/12</v>
      </c>
      <c r="B55" s="3">
        <v>1687594</v>
      </c>
      <c r="C55" s="3">
        <v>1696203</v>
      </c>
      <c r="D55" s="3">
        <v>1701693</v>
      </c>
      <c r="E55" s="3">
        <v>1706412</v>
      </c>
      <c r="F55" s="3">
        <v>1708049</v>
      </c>
      <c r="G55" s="3">
        <v>1711331</v>
      </c>
      <c r="H55" s="3">
        <v>1714356</v>
      </c>
      <c r="I55" s="3">
        <v>1717244</v>
      </c>
      <c r="J55" s="3">
        <v>1720864</v>
      </c>
      <c r="K55" s="3">
        <v>1724443</v>
      </c>
      <c r="L55" s="3">
        <v>1730061</v>
      </c>
      <c r="M55" s="3">
        <v>1734615</v>
      </c>
      <c r="N55" s="3">
        <v>1740296</v>
      </c>
      <c r="O55" s="3">
        <v>1748028</v>
      </c>
      <c r="P55" s="3">
        <v>1757337</v>
      </c>
      <c r="Q55" s="3">
        <v>1768322</v>
      </c>
      <c r="R55" s="3">
        <v>1778385</v>
      </c>
      <c r="S55" s="3">
        <v>1787439</v>
      </c>
      <c r="T55" s="3">
        <v>1798284</v>
      </c>
      <c r="U55" s="3">
        <v>1811058</v>
      </c>
      <c r="V55" s="3">
        <v>1820944</v>
      </c>
      <c r="W55" s="3">
        <v>1828698</v>
      </c>
      <c r="X55" s="3">
        <v>1834365</v>
      </c>
      <c r="Y55" s="3">
        <v>1840043</v>
      </c>
      <c r="Z55" s="3">
        <v>1845316</v>
      </c>
      <c r="AA55" s="3">
        <v>1850138</v>
      </c>
      <c r="AB55" s="3">
        <v>1854202</v>
      </c>
      <c r="AC55" s="3">
        <v>1858877</v>
      </c>
      <c r="AD55" s="3">
        <v>1863770</v>
      </c>
      <c r="AE55" s="3">
        <v>1868961</v>
      </c>
      <c r="AF55" s="3">
        <v>1873897</v>
      </c>
      <c r="AG55" s="3">
        <v>1878611</v>
      </c>
      <c r="AH55" s="3">
        <v>1883085</v>
      </c>
      <c r="AI55" s="3">
        <v>1887410</v>
      </c>
      <c r="AJ55" s="3">
        <v>1891587</v>
      </c>
      <c r="AK55" s="3">
        <v>1895696</v>
      </c>
      <c r="AL55" s="3">
        <v>1900009</v>
      </c>
      <c r="AM55" s="3">
        <v>1904518</v>
      </c>
      <c r="AN55" s="3">
        <v>1909220</v>
      </c>
      <c r="AO55" s="3">
        <v>1914120</v>
      </c>
      <c r="AP55" s="3">
        <v>1919016</v>
      </c>
      <c r="AQ55" s="3">
        <v>1923874</v>
      </c>
      <c r="AR55" s="3">
        <v>1928654</v>
      </c>
      <c r="AS55" s="3">
        <v>1933309</v>
      </c>
      <c r="AT55" s="3">
        <v>1937813</v>
      </c>
      <c r="AU55" s="3">
        <v>1942063</v>
      </c>
      <c r="AV55" s="3">
        <v>1946036</v>
      </c>
      <c r="AW55" s="3">
        <v>1949725</v>
      </c>
      <c r="AX55" s="3">
        <v>1953106</v>
      </c>
      <c r="AY55" s="3">
        <v>1956202</v>
      </c>
      <c r="AZ55" s="3">
        <v>1958996</v>
      </c>
      <c r="BA55" s="3">
        <v>1961501</v>
      </c>
      <c r="BB55" s="3">
        <v>1963762</v>
      </c>
      <c r="BC55" s="3">
        <v>1965796</v>
      </c>
      <c r="BD55" s="3">
        <v>1967644</v>
      </c>
      <c r="BE55" s="3">
        <v>1969336</v>
      </c>
      <c r="BF55" s="3">
        <v>1970918</v>
      </c>
      <c r="BG55" s="3">
        <v>1972428</v>
      </c>
      <c r="BH55" s="3">
        <v>1973901</v>
      </c>
      <c r="BI55" s="3">
        <v>1975373</v>
      </c>
      <c r="BJ55" s="3">
        <v>1976872</v>
      </c>
      <c r="BK55" s="3">
        <v>1978460</v>
      </c>
      <c r="BL55" s="3">
        <v>1980126</v>
      </c>
      <c r="BM55" s="3">
        <v>1981899</v>
      </c>
      <c r="BN55" s="3">
        <v>1983802</v>
      </c>
      <c r="BO55" s="3">
        <v>1985880</v>
      </c>
      <c r="BP55" s="3">
        <v>1988122</v>
      </c>
      <c r="BQ55" s="3">
        <v>1990529</v>
      </c>
      <c r="BR55" s="3">
        <v>1993105</v>
      </c>
      <c r="BS55" s="3">
        <v>1995870</v>
      </c>
      <c r="BT55" s="3">
        <v>1998773</v>
      </c>
      <c r="BU55" s="3">
        <v>2001823</v>
      </c>
      <c r="BV55" s="3">
        <v>2005019</v>
      </c>
      <c r="BW55" s="3">
        <v>2008336</v>
      </c>
      <c r="BX55" s="3">
        <v>2011767</v>
      </c>
      <c r="BY55" s="3">
        <v>2015305</v>
      </c>
      <c r="BZ55" s="3">
        <v>2018948</v>
      </c>
      <c r="CA55" s="3">
        <v>2022676</v>
      </c>
      <c r="CB55" s="3">
        <v>2026465</v>
      </c>
      <c r="CC55" s="3">
        <v>2030313</v>
      </c>
    </row>
    <row r="56" spans="1:81" x14ac:dyDescent="0.25">
      <c r="A5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Brussels Hoofdstedelijk Gewest</vt:lpstr>
      <vt:lpstr>Vlaams Gewest</vt:lpstr>
      <vt:lpstr>Waals Gewest incl. Duitst. Gem.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Vandresse</dc:creator>
  <cp:lastModifiedBy>Marie Vandresse</cp:lastModifiedBy>
  <dcterms:created xsi:type="dcterms:W3CDTF">2018-11-27T08:30:00Z</dcterms:created>
  <dcterms:modified xsi:type="dcterms:W3CDTF">2018-11-27T08:30:10Z</dcterms:modified>
</cp:coreProperties>
</file>