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r\DEMO\POP\2018\Baseline\Output\Web\HH\"/>
    </mc:Choice>
  </mc:AlternateContent>
  <xr:revisionPtr revIDLastSave="0" documentId="8_{7AAB3E46-3AC1-4C61-8DCD-42563A59BC0A}" xr6:coauthVersionLast="40" xr6:coauthVersionMax="40" xr10:uidLastSave="{00000000-0000-0000-0000-000000000000}"/>
  <bookViews>
    <workbookView xWindow="0" yWindow="0" windowWidth="21570" windowHeight="11595" xr2:uid="{81F02D45-E118-4686-A365-F12D221090CB}"/>
  </bookViews>
  <sheets>
    <sheet name="Overview" sheetId="1" r:id="rId1"/>
    <sheet name="Brussels Hoofdstedelijk Gewest" sheetId="2" r:id="rId2"/>
    <sheet name="Vlaams Gewest" sheetId="3" r:id="rId3"/>
    <sheet name="Waals Gewest incl. Duitst. Gem.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4" l="1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Z4" i="4"/>
  <c r="AA4" i="4"/>
  <c r="AB4" i="4"/>
  <c r="AC4" i="4"/>
  <c r="AD4" i="4"/>
  <c r="AE4" i="4"/>
  <c r="AF4" i="4"/>
  <c r="AG4" i="4"/>
  <c r="AH4" i="4"/>
  <c r="AI4" i="4"/>
  <c r="AJ4" i="4"/>
  <c r="AK4" i="4"/>
  <c r="AL4" i="4"/>
  <c r="AM4" i="4"/>
  <c r="AN4" i="4"/>
  <c r="AO4" i="4"/>
  <c r="AP4" i="4"/>
  <c r="AQ4" i="4"/>
  <c r="AR4" i="4"/>
  <c r="AS4" i="4"/>
  <c r="AT4" i="4"/>
  <c r="AU4" i="4"/>
  <c r="AV4" i="4"/>
  <c r="AW4" i="4"/>
  <c r="AX4" i="4"/>
  <c r="AY4" i="4"/>
  <c r="AZ4" i="4"/>
  <c r="BA4" i="4"/>
  <c r="BB4" i="4"/>
  <c r="BC4" i="4"/>
  <c r="BD4" i="4"/>
  <c r="BE4" i="4"/>
  <c r="BF4" i="4"/>
  <c r="BG4" i="4"/>
  <c r="BH4" i="4"/>
  <c r="BI4" i="4"/>
  <c r="BJ4" i="4"/>
  <c r="BK4" i="4"/>
  <c r="BL4" i="4"/>
  <c r="BM4" i="4"/>
  <c r="BN4" i="4"/>
  <c r="BO4" i="4"/>
  <c r="BP4" i="4"/>
  <c r="BQ4" i="4"/>
  <c r="BR4" i="4"/>
  <c r="BS4" i="4"/>
  <c r="BT4" i="4"/>
  <c r="BU4" i="4"/>
  <c r="BV4" i="4"/>
  <c r="BW4" i="4"/>
  <c r="BX4" i="4"/>
  <c r="BY4" i="4"/>
  <c r="BZ4" i="4"/>
  <c r="CA4" i="4"/>
  <c r="CB4" i="4"/>
  <c r="CC4" i="4"/>
  <c r="CD4" i="4"/>
  <c r="A5" i="4"/>
  <c r="A6" i="4"/>
  <c r="A7" i="4"/>
  <c r="A8" i="4"/>
  <c r="A9" i="4"/>
  <c r="A10" i="4"/>
  <c r="A11" i="4"/>
  <c r="B4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A5" i="3"/>
  <c r="A6" i="3"/>
  <c r="A7" i="3"/>
  <c r="A8" i="3"/>
  <c r="A9" i="3"/>
  <c r="A10" i="3"/>
  <c r="A11" i="3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A5" i="2"/>
  <c r="A6" i="2"/>
  <c r="A7" i="2"/>
  <c r="A8" i="2"/>
  <c r="A9" i="2"/>
  <c r="A10" i="2"/>
  <c r="A11" i="2"/>
  <c r="B4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A5" i="1"/>
  <c r="A6" i="1"/>
  <c r="A7" i="1"/>
</calcChain>
</file>

<file path=xl/sharedStrings.xml><?xml version="1.0" encoding="utf-8"?>
<sst xmlns="http://schemas.openxmlformats.org/spreadsheetml/2006/main" count="16" uniqueCount="7">
  <si>
    <t>Aantal particuliere huishoudens, per gewest op 1 januari</t>
  </si>
  <si>
    <t>Bron : 1991-2018 : waarnemingen, Statbel; 2019-2071 : vooruitzichten, FPB en Statbel</t>
  </si>
  <si>
    <t>Copyright: Federaal Planbureau; FOD Economie - Statbel</t>
  </si>
  <si>
    <t>Opmerking : De huishoudensstatistieken op 01/01/2018 die Statbel aan het FPB heeft bezorgd, zijn voorlopige statistieken. Daarmee werd geen rekening gehouden in de projectie.</t>
  </si>
  <si>
    <t>Aantal particuliere huishoudens, per gewest op 1 januari (Brussels Hoofdstedelijk Gewest)</t>
  </si>
  <si>
    <t>Aantal particuliere huishoudens, per gewest op 1 januari (Vlaams Gewest)</t>
  </si>
  <si>
    <t>Aantal particuliere huishoudens, per gewest op 1 januari (Waals Gewest incl. Duitst. Gem.)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</si>
</sst>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0" fillId="0" borderId="0" xfId="0" applyNumberFormat="1" applyFill="1" applyBorder="1" applyAlignment="1"/>
    <xf numFmtId="1" fontId="0" fillId="0" borderId="0" xfId="0" applyNumberFormat="1"/>
    <xf numFmtId="1" fontId="0" fillId="0" borderId="1" xfId="0" applyNumberForma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F27F1-5245-4E16-8793-99B4CB0AB8BC}">
  <dimension ref="A1:CE8"/>
  <sheetViews>
    <sheetView tabSelected="1" workbookViewId="0"/>
  </sheetViews>
  <sheetFormatPr defaultRowHeight="15" x14ac:dyDescent="0.25"/>
  <cols>
    <col min="1" max="1" width="50.7109375" customWidth="1"/>
    <col min="2" max="82" width="8" bestFit="1" customWidth="1"/>
  </cols>
  <sheetData>
    <row r="1" spans="1:83" x14ac:dyDescent="0.25">
      <c r="A1" s="1" t="s">
        <v>0</v>
      </c>
    </row>
    <row r="2" spans="1:83" x14ac:dyDescent="0.25">
      <c r="A2" t="s">
        <v>1</v>
      </c>
    </row>
    <row r="3" spans="1:83" ht="15.75" thickBot="1" x14ac:dyDescent="0.3">
      <c r="A3" t="s">
        <v>2</v>
      </c>
    </row>
    <row r="4" spans="1:83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5" t="str">
        <f>"2071"</f>
        <v>2071</v>
      </c>
      <c r="CE4" s="1"/>
    </row>
    <row r="5" spans="1:83" x14ac:dyDescent="0.25">
      <c r="A5" s="2" t="str">
        <f>"Brussels Hoofdstedelijk Gewest"</f>
        <v>Brussels Hoofdstedelijk Gewest</v>
      </c>
      <c r="B5" s="6">
        <v>481918</v>
      </c>
      <c r="C5" s="6">
        <v>476035</v>
      </c>
      <c r="D5" s="6">
        <v>476490</v>
      </c>
      <c r="E5" s="6">
        <v>472724</v>
      </c>
      <c r="F5" s="6">
        <v>471589</v>
      </c>
      <c r="G5" s="6">
        <v>469207</v>
      </c>
      <c r="H5" s="6">
        <v>470141</v>
      </c>
      <c r="I5" s="6">
        <v>471477</v>
      </c>
      <c r="J5" s="6">
        <v>471767</v>
      </c>
      <c r="K5" s="6">
        <v>472534</v>
      </c>
      <c r="L5" s="6">
        <v>474810</v>
      </c>
      <c r="M5" s="6">
        <v>481734</v>
      </c>
      <c r="N5" s="6">
        <v>487829</v>
      </c>
      <c r="O5" s="6">
        <v>491037</v>
      </c>
      <c r="P5" s="6">
        <v>493059</v>
      </c>
      <c r="Q5" s="6">
        <v>497788</v>
      </c>
      <c r="R5" s="6">
        <v>502265</v>
      </c>
      <c r="S5" s="6">
        <v>509644</v>
      </c>
      <c r="T5" s="6">
        <v>515081</v>
      </c>
      <c r="U5" s="6">
        <v>522568</v>
      </c>
      <c r="V5" s="6">
        <v>531875</v>
      </c>
      <c r="W5" s="6">
        <v>538353</v>
      </c>
      <c r="X5" s="6">
        <v>541698</v>
      </c>
      <c r="Y5" s="6">
        <v>540440</v>
      </c>
      <c r="Z5" s="6">
        <v>542670</v>
      </c>
      <c r="AA5" s="6">
        <v>545394</v>
      </c>
      <c r="AB5" s="6">
        <v>545145</v>
      </c>
      <c r="AC5" s="6">
        <v>548660</v>
      </c>
      <c r="AD5" s="6">
        <v>551965.19148162601</v>
      </c>
      <c r="AE5" s="6">
        <v>554576.464939642</v>
      </c>
      <c r="AF5" s="6">
        <v>557259.07416351978</v>
      </c>
      <c r="AG5" s="6">
        <v>559337.81225619954</v>
      </c>
      <c r="AH5" s="6">
        <v>560878.67950289394</v>
      </c>
      <c r="AI5" s="6">
        <v>561819.06292301347</v>
      </c>
      <c r="AJ5" s="6">
        <v>562465.05181411887</v>
      </c>
      <c r="AK5" s="6">
        <v>562740.08023597102</v>
      </c>
      <c r="AL5" s="6">
        <v>562746.50878727413</v>
      </c>
      <c r="AM5" s="6">
        <v>562943.37239688681</v>
      </c>
      <c r="AN5" s="6">
        <v>563332.35332200397</v>
      </c>
      <c r="AO5" s="6">
        <v>564023.50558797468</v>
      </c>
      <c r="AP5" s="6">
        <v>564890.66853447561</v>
      </c>
      <c r="AQ5" s="6">
        <v>566015.6254638934</v>
      </c>
      <c r="AR5" s="6">
        <v>567365.59545029455</v>
      </c>
      <c r="AS5" s="6">
        <v>568822.88472284505</v>
      </c>
      <c r="AT5" s="6">
        <v>570507.38421843643</v>
      </c>
      <c r="AU5" s="6">
        <v>572344.42039649421</v>
      </c>
      <c r="AV5" s="6">
        <v>573908.61809872719</v>
      </c>
      <c r="AW5" s="6">
        <v>575392.50602431165</v>
      </c>
      <c r="AX5" s="6">
        <v>576621.03260746901</v>
      </c>
      <c r="AY5" s="6">
        <v>577860.00205079</v>
      </c>
      <c r="AZ5" s="6">
        <v>578921.55396437354</v>
      </c>
      <c r="BA5" s="6">
        <v>579837.60056732642</v>
      </c>
      <c r="BB5" s="6">
        <v>580644.54390369391</v>
      </c>
      <c r="BC5" s="6">
        <v>581482.03340808721</v>
      </c>
      <c r="BD5" s="6">
        <v>582363.1387723044</v>
      </c>
      <c r="BE5" s="6">
        <v>583208.95216922695</v>
      </c>
      <c r="BF5" s="6">
        <v>584023.00797642907</v>
      </c>
      <c r="BG5" s="6">
        <v>584793.70059045276</v>
      </c>
      <c r="BH5" s="6">
        <v>585540.66094253084</v>
      </c>
      <c r="BI5" s="6">
        <v>586335.51205388131</v>
      </c>
      <c r="BJ5" s="6">
        <v>587126.48978792806</v>
      </c>
      <c r="BK5" s="6">
        <v>587902.96805081097</v>
      </c>
      <c r="BL5" s="6">
        <v>588670.19465698733</v>
      </c>
      <c r="BM5" s="6">
        <v>589418.23329758004</v>
      </c>
      <c r="BN5" s="6">
        <v>590187.55400538503</v>
      </c>
      <c r="BO5" s="6">
        <v>590960.65131459897</v>
      </c>
      <c r="BP5" s="6">
        <v>591765.89077328099</v>
      </c>
      <c r="BQ5" s="6">
        <v>592558.91673893272</v>
      </c>
      <c r="BR5" s="6">
        <v>593316.02344068862</v>
      </c>
      <c r="BS5" s="6">
        <v>594094.16053143691</v>
      </c>
      <c r="BT5" s="6">
        <v>594876.09418269817</v>
      </c>
      <c r="BU5" s="6">
        <v>595648.90007827186</v>
      </c>
      <c r="BV5" s="6">
        <v>596391.53337421711</v>
      </c>
      <c r="BW5" s="6">
        <v>597126.99973788275</v>
      </c>
      <c r="BX5" s="6">
        <v>597881.95415621321</v>
      </c>
      <c r="BY5" s="6">
        <v>598622.81669773918</v>
      </c>
      <c r="BZ5" s="6">
        <v>599353.99884450214</v>
      </c>
      <c r="CA5" s="6">
        <v>600080.03635591897</v>
      </c>
      <c r="CB5" s="6">
        <v>600789.74233776925</v>
      </c>
      <c r="CC5" s="6">
        <v>601549.88278846699</v>
      </c>
      <c r="CD5" s="6">
        <v>602287.54938847502</v>
      </c>
      <c r="CE5" s="7"/>
    </row>
    <row r="6" spans="1:83" x14ac:dyDescent="0.25">
      <c r="A6" s="2" t="str">
        <f>"Vlaams Gewest"</f>
        <v>Vlaams Gewest</v>
      </c>
      <c r="B6" s="6">
        <v>2232240</v>
      </c>
      <c r="C6" s="6">
        <v>2249258</v>
      </c>
      <c r="D6" s="6">
        <v>2267874</v>
      </c>
      <c r="E6" s="6">
        <v>2282367</v>
      </c>
      <c r="F6" s="6">
        <v>2299990</v>
      </c>
      <c r="G6" s="6">
        <v>2316986</v>
      </c>
      <c r="H6" s="6">
        <v>2337627</v>
      </c>
      <c r="I6" s="6">
        <v>2357533</v>
      </c>
      <c r="J6" s="6">
        <v>2376991</v>
      </c>
      <c r="K6" s="6">
        <v>2395748</v>
      </c>
      <c r="L6" s="6">
        <v>2415865</v>
      </c>
      <c r="M6" s="6">
        <v>2436662</v>
      </c>
      <c r="N6" s="6">
        <v>2460146</v>
      </c>
      <c r="O6" s="6">
        <v>2482343</v>
      </c>
      <c r="P6" s="6">
        <v>2503846</v>
      </c>
      <c r="Q6" s="6">
        <v>2527984</v>
      </c>
      <c r="R6" s="6">
        <v>2552779</v>
      </c>
      <c r="S6" s="6">
        <v>2580049</v>
      </c>
      <c r="T6" s="6">
        <v>2605076</v>
      </c>
      <c r="U6" s="6">
        <v>2629734</v>
      </c>
      <c r="V6" s="6">
        <v>2652293</v>
      </c>
      <c r="W6" s="6">
        <v>2675199</v>
      </c>
      <c r="X6" s="6">
        <v>2691418</v>
      </c>
      <c r="Y6" s="6">
        <v>2707723</v>
      </c>
      <c r="Z6" s="6">
        <v>2731319</v>
      </c>
      <c r="AA6" s="6">
        <v>2748019</v>
      </c>
      <c r="AB6" s="6">
        <v>2769259</v>
      </c>
      <c r="AC6" s="6">
        <v>2807008</v>
      </c>
      <c r="AD6" s="6">
        <v>2821206.273742008</v>
      </c>
      <c r="AE6" s="6">
        <v>2842001.3720835475</v>
      </c>
      <c r="AF6" s="6">
        <v>2861531.9653747752</v>
      </c>
      <c r="AG6" s="6">
        <v>2879678.0132340044</v>
      </c>
      <c r="AH6" s="6">
        <v>2897599.8687032661</v>
      </c>
      <c r="AI6" s="6">
        <v>2914751.7191367336</v>
      </c>
      <c r="AJ6" s="6">
        <v>2930699.9850009778</v>
      </c>
      <c r="AK6" s="6">
        <v>2946259.6228027334</v>
      </c>
      <c r="AL6" s="6">
        <v>2960919.7491547577</v>
      </c>
      <c r="AM6" s="6">
        <v>2975487.0798717239</v>
      </c>
      <c r="AN6" s="6">
        <v>2990217.602946104</v>
      </c>
      <c r="AO6" s="6">
        <v>3005220.0550749525</v>
      </c>
      <c r="AP6" s="6">
        <v>3020662.7164317262</v>
      </c>
      <c r="AQ6" s="6">
        <v>3036627.535704013</v>
      </c>
      <c r="AR6" s="6">
        <v>3052272.8412163761</v>
      </c>
      <c r="AS6" s="6">
        <v>3068138.0665712808</v>
      </c>
      <c r="AT6" s="6">
        <v>3083904.75709699</v>
      </c>
      <c r="AU6" s="6">
        <v>3099672.955996586</v>
      </c>
      <c r="AV6" s="6">
        <v>3114836.4168360466</v>
      </c>
      <c r="AW6" s="6">
        <v>3128983.0960217929</v>
      </c>
      <c r="AX6" s="6">
        <v>3142204.6843320327</v>
      </c>
      <c r="AY6" s="6">
        <v>3155302.1604564805</v>
      </c>
      <c r="AZ6" s="6">
        <v>3167250.1895953068</v>
      </c>
      <c r="BA6" s="6">
        <v>3179055.5707433177</v>
      </c>
      <c r="BB6" s="6">
        <v>3189576.3405836495</v>
      </c>
      <c r="BC6" s="6">
        <v>3199413.2767985887</v>
      </c>
      <c r="BD6" s="6">
        <v>3209483.8186767315</v>
      </c>
      <c r="BE6" s="6">
        <v>3218788.48739564</v>
      </c>
      <c r="BF6" s="6">
        <v>3227983.0298228138</v>
      </c>
      <c r="BG6" s="6">
        <v>3236282.593189952</v>
      </c>
      <c r="BH6" s="6">
        <v>3244255.5299526658</v>
      </c>
      <c r="BI6" s="6">
        <v>3252441.576022597</v>
      </c>
      <c r="BJ6" s="6">
        <v>3260478.3269033916</v>
      </c>
      <c r="BK6" s="6">
        <v>3268327.3511370122</v>
      </c>
      <c r="BL6" s="6">
        <v>3275830.2181095816</v>
      </c>
      <c r="BM6" s="6">
        <v>3282970.8885623328</v>
      </c>
      <c r="BN6" s="6">
        <v>3290265.5662153997</v>
      </c>
      <c r="BO6" s="6">
        <v>3297741.8251991337</v>
      </c>
      <c r="BP6" s="6">
        <v>3305735.993276394</v>
      </c>
      <c r="BQ6" s="6">
        <v>3314267.6005178215</v>
      </c>
      <c r="BR6" s="6">
        <v>3323203.8927820642</v>
      </c>
      <c r="BS6" s="6">
        <v>3332574.4124024687</v>
      </c>
      <c r="BT6" s="6">
        <v>3342667.6165940426</v>
      </c>
      <c r="BU6" s="6">
        <v>3353320.8310630633</v>
      </c>
      <c r="BV6" s="6">
        <v>3364735.3744870913</v>
      </c>
      <c r="BW6" s="6">
        <v>3376932.9248765293</v>
      </c>
      <c r="BX6" s="6">
        <v>3389560.0824682806</v>
      </c>
      <c r="BY6" s="6">
        <v>3402906.602410303</v>
      </c>
      <c r="BZ6" s="6">
        <v>3416475.3196701519</v>
      </c>
      <c r="CA6" s="6">
        <v>3430359.1500829635</v>
      </c>
      <c r="CB6" s="6">
        <v>3444652.9676845954</v>
      </c>
      <c r="CC6" s="6">
        <v>3459108.5707098171</v>
      </c>
      <c r="CD6" s="6">
        <v>3474012.9574025883</v>
      </c>
      <c r="CE6" s="7"/>
    </row>
    <row r="7" spans="1:83" ht="15.75" thickBot="1" x14ac:dyDescent="0.3">
      <c r="A7" s="3" t="str">
        <f>"Waals Gewest incl. Duitst. Gem."</f>
        <v>Waals Gewest incl. Duitst. Gem.</v>
      </c>
      <c r="B7" s="8">
        <v>1302416</v>
      </c>
      <c r="C7" s="8">
        <v>1312595</v>
      </c>
      <c r="D7" s="8">
        <v>1322624</v>
      </c>
      <c r="E7" s="8">
        <v>1327469</v>
      </c>
      <c r="F7" s="8">
        <v>1334337</v>
      </c>
      <c r="G7" s="8">
        <v>1340891</v>
      </c>
      <c r="H7" s="8">
        <v>1349863</v>
      </c>
      <c r="I7" s="8">
        <v>1360079</v>
      </c>
      <c r="J7" s="8">
        <v>1370083</v>
      </c>
      <c r="K7" s="8">
        <v>1380458</v>
      </c>
      <c r="L7" s="8">
        <v>1392287</v>
      </c>
      <c r="M7" s="8">
        <v>1406234</v>
      </c>
      <c r="N7" s="8">
        <v>1419730</v>
      </c>
      <c r="O7" s="8">
        <v>1434848</v>
      </c>
      <c r="P7" s="8">
        <v>1448421</v>
      </c>
      <c r="Q7" s="8">
        <v>1461670</v>
      </c>
      <c r="R7" s="8">
        <v>1475266</v>
      </c>
      <c r="S7" s="8">
        <v>1487722</v>
      </c>
      <c r="T7" s="8">
        <v>1496762</v>
      </c>
      <c r="U7" s="8">
        <v>1509991</v>
      </c>
      <c r="V7" s="8">
        <v>1519413</v>
      </c>
      <c r="W7" s="8">
        <v>1529823</v>
      </c>
      <c r="X7" s="8">
        <v>1535738</v>
      </c>
      <c r="Y7" s="8">
        <v>1541939</v>
      </c>
      <c r="Z7" s="8">
        <v>1548312</v>
      </c>
      <c r="AA7" s="8">
        <v>1554771</v>
      </c>
      <c r="AB7" s="8">
        <v>1563401</v>
      </c>
      <c r="AC7" s="8">
        <v>1583752</v>
      </c>
      <c r="AD7" s="8">
        <v>1585739.719575244</v>
      </c>
      <c r="AE7" s="8">
        <v>1595967.1814810759</v>
      </c>
      <c r="AF7" s="8">
        <v>1606081.4621871554</v>
      </c>
      <c r="AG7" s="8">
        <v>1616228.1792316993</v>
      </c>
      <c r="AH7" s="8">
        <v>1625719.7998488718</v>
      </c>
      <c r="AI7" s="8">
        <v>1634840.0422592349</v>
      </c>
      <c r="AJ7" s="8">
        <v>1643732.3240999843</v>
      </c>
      <c r="AK7" s="8">
        <v>1652738.1222707524</v>
      </c>
      <c r="AL7" s="8">
        <v>1661835.0626411182</v>
      </c>
      <c r="AM7" s="8">
        <v>1670565.2941041114</v>
      </c>
      <c r="AN7" s="8">
        <v>1679152.7553462442</v>
      </c>
      <c r="AO7" s="8">
        <v>1687696.7111542928</v>
      </c>
      <c r="AP7" s="8">
        <v>1696362.1030104095</v>
      </c>
      <c r="AQ7" s="8">
        <v>1705354.3553132236</v>
      </c>
      <c r="AR7" s="8">
        <v>1713846.567032753</v>
      </c>
      <c r="AS7" s="8">
        <v>1722080.1760764546</v>
      </c>
      <c r="AT7" s="8">
        <v>1729987.9445770867</v>
      </c>
      <c r="AU7" s="8">
        <v>1737588.7627347438</v>
      </c>
      <c r="AV7" s="8">
        <v>1744526.6928036697</v>
      </c>
      <c r="AW7" s="8">
        <v>1750872.8032783649</v>
      </c>
      <c r="AX7" s="8">
        <v>1756826.5476506904</v>
      </c>
      <c r="AY7" s="8">
        <v>1762581.9783056146</v>
      </c>
      <c r="AZ7" s="8">
        <v>1767832.3765498525</v>
      </c>
      <c r="BA7" s="8">
        <v>1772604.149626981</v>
      </c>
      <c r="BB7" s="8">
        <v>1776922.375224126</v>
      </c>
      <c r="BC7" s="8">
        <v>1781299.0914266028</v>
      </c>
      <c r="BD7" s="8">
        <v>1785705.7484317143</v>
      </c>
      <c r="BE7" s="8">
        <v>1789875.6114999875</v>
      </c>
      <c r="BF7" s="8">
        <v>1793872.4306712775</v>
      </c>
      <c r="BG7" s="8">
        <v>1797602.2623829253</v>
      </c>
      <c r="BH7" s="8">
        <v>1801442.7084445572</v>
      </c>
      <c r="BI7" s="8">
        <v>1805341.9414978134</v>
      </c>
      <c r="BJ7" s="8">
        <v>1809287.421693325</v>
      </c>
      <c r="BK7" s="8">
        <v>1813271.2699609771</v>
      </c>
      <c r="BL7" s="8">
        <v>1817351.2454934227</v>
      </c>
      <c r="BM7" s="8">
        <v>1821506.6007354506</v>
      </c>
      <c r="BN7" s="8">
        <v>1825579.7127107023</v>
      </c>
      <c r="BO7" s="8">
        <v>1829819.1083840248</v>
      </c>
      <c r="BP7" s="8">
        <v>1834093.2949461613</v>
      </c>
      <c r="BQ7" s="8">
        <v>1838532.8676041884</v>
      </c>
      <c r="BR7" s="8">
        <v>1843029.8001732009</v>
      </c>
      <c r="BS7" s="8">
        <v>1847735.0036965185</v>
      </c>
      <c r="BT7" s="8">
        <v>1852647.8564742683</v>
      </c>
      <c r="BU7" s="8">
        <v>1857494.5878493935</v>
      </c>
      <c r="BV7" s="8">
        <v>1862530.0534187518</v>
      </c>
      <c r="BW7" s="8">
        <v>1867595.734373424</v>
      </c>
      <c r="BX7" s="8">
        <v>1873100.5055389651</v>
      </c>
      <c r="BY7" s="8">
        <v>1878801.315423517</v>
      </c>
      <c r="BZ7" s="8">
        <v>1884656.397085588</v>
      </c>
      <c r="CA7" s="8">
        <v>1890694.7859181818</v>
      </c>
      <c r="CB7" s="8">
        <v>1896765.0106460522</v>
      </c>
      <c r="CC7" s="8">
        <v>1902977.2322359974</v>
      </c>
      <c r="CD7" s="8">
        <v>1909196.1057054796</v>
      </c>
      <c r="CE7" s="7"/>
    </row>
    <row r="8" spans="1:83" x14ac:dyDescent="0.25">
      <c r="A8" t="s">
        <v>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F8ADF-8723-440C-BAE7-52EA6DDB3B88}">
  <dimension ref="A1:CE12"/>
  <sheetViews>
    <sheetView workbookViewId="0"/>
  </sheetViews>
  <sheetFormatPr defaultRowHeight="15" x14ac:dyDescent="0.25"/>
  <cols>
    <col min="1" max="1" width="50.7109375" customWidth="1"/>
    <col min="2" max="82" width="7" bestFit="1" customWidth="1"/>
  </cols>
  <sheetData>
    <row r="1" spans="1:83" x14ac:dyDescent="0.25">
      <c r="A1" s="1" t="s">
        <v>4</v>
      </c>
    </row>
    <row r="2" spans="1:83" x14ac:dyDescent="0.25">
      <c r="A2" t="s">
        <v>1</v>
      </c>
    </row>
    <row r="3" spans="1:83" ht="15.75" thickBot="1" x14ac:dyDescent="0.3">
      <c r="A3" t="s">
        <v>2</v>
      </c>
    </row>
    <row r="4" spans="1:83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5" t="str">
        <f>"2071"</f>
        <v>2071</v>
      </c>
      <c r="CE4" s="1"/>
    </row>
    <row r="5" spans="1:83" x14ac:dyDescent="0.25">
      <c r="A5" s="2" t="str">
        <f>"Eénpersoonshuishoudens"</f>
        <v>Eénpersoonshuishoudens</v>
      </c>
      <c r="B5" s="6">
        <v>246263</v>
      </c>
      <c r="C5" s="6">
        <v>242368</v>
      </c>
      <c r="D5" s="6">
        <v>243432</v>
      </c>
      <c r="E5" s="6">
        <v>238869</v>
      </c>
      <c r="F5" s="6">
        <v>236871</v>
      </c>
      <c r="G5" s="6">
        <v>235983</v>
      </c>
      <c r="H5" s="6">
        <v>236874</v>
      </c>
      <c r="I5" s="6">
        <v>237930</v>
      </c>
      <c r="J5" s="6">
        <v>237970</v>
      </c>
      <c r="K5" s="6">
        <v>237212</v>
      </c>
      <c r="L5" s="6">
        <v>237878</v>
      </c>
      <c r="M5" s="6">
        <v>241994</v>
      </c>
      <c r="N5" s="6">
        <v>244771</v>
      </c>
      <c r="O5" s="6">
        <v>245662</v>
      </c>
      <c r="P5" s="6">
        <v>245482</v>
      </c>
      <c r="Q5" s="6">
        <v>246624</v>
      </c>
      <c r="R5" s="6">
        <v>247689</v>
      </c>
      <c r="S5" s="6">
        <v>250976</v>
      </c>
      <c r="T5" s="6">
        <v>251731</v>
      </c>
      <c r="U5" s="6">
        <v>254173</v>
      </c>
      <c r="V5" s="6">
        <v>256463</v>
      </c>
      <c r="W5" s="6">
        <v>258055</v>
      </c>
      <c r="X5" s="6">
        <v>257130</v>
      </c>
      <c r="Y5" s="6">
        <v>252668</v>
      </c>
      <c r="Z5" s="6">
        <v>252404</v>
      </c>
      <c r="AA5" s="6">
        <v>251574</v>
      </c>
      <c r="AB5" s="6">
        <v>250765</v>
      </c>
      <c r="AC5" s="6">
        <v>253629</v>
      </c>
      <c r="AD5" s="6">
        <v>253777.03737950319</v>
      </c>
      <c r="AE5" s="6">
        <v>254532.2075125759</v>
      </c>
      <c r="AF5" s="6">
        <v>255352.02084488294</v>
      </c>
      <c r="AG5" s="6">
        <v>255900.69866875705</v>
      </c>
      <c r="AH5" s="6">
        <v>256264.75398350362</v>
      </c>
      <c r="AI5" s="6">
        <v>256380.80040950605</v>
      </c>
      <c r="AJ5" s="6">
        <v>256402.43905234121</v>
      </c>
      <c r="AK5" s="6">
        <v>256357.61773736277</v>
      </c>
      <c r="AL5" s="6">
        <v>256189.29564409173</v>
      </c>
      <c r="AM5" s="6">
        <v>256116.34025763528</v>
      </c>
      <c r="AN5" s="6">
        <v>256175.92747419325</v>
      </c>
      <c r="AO5" s="6">
        <v>256375.79196866258</v>
      </c>
      <c r="AP5" s="6">
        <v>256669.59957163673</v>
      </c>
      <c r="AQ5" s="6">
        <v>257053.15584493839</v>
      </c>
      <c r="AR5" s="6">
        <v>257547.46902410639</v>
      </c>
      <c r="AS5" s="6">
        <v>258076.89417445977</v>
      </c>
      <c r="AT5" s="6">
        <v>258642.14025918048</v>
      </c>
      <c r="AU5" s="6">
        <v>259278.22917192039</v>
      </c>
      <c r="AV5" s="6">
        <v>259597.28377531574</v>
      </c>
      <c r="AW5" s="6">
        <v>259886.3611165575</v>
      </c>
      <c r="AX5" s="6">
        <v>260010.29435499225</v>
      </c>
      <c r="AY5" s="6">
        <v>260113.05922245822</v>
      </c>
      <c r="AZ5" s="6">
        <v>260066.3023056986</v>
      </c>
      <c r="BA5" s="6">
        <v>259888.33857414944</v>
      </c>
      <c r="BB5" s="6">
        <v>259670.82652995893</v>
      </c>
      <c r="BC5" s="6">
        <v>259752.75739295181</v>
      </c>
      <c r="BD5" s="6">
        <v>259879.26230750495</v>
      </c>
      <c r="BE5" s="6">
        <v>259977.74658433461</v>
      </c>
      <c r="BF5" s="6">
        <v>259999.70959986752</v>
      </c>
      <c r="BG5" s="6">
        <v>259930.31583818694</v>
      </c>
      <c r="BH5" s="6">
        <v>259837.64926631667</v>
      </c>
      <c r="BI5" s="6">
        <v>259748.8906087495</v>
      </c>
      <c r="BJ5" s="6">
        <v>259615.74997101782</v>
      </c>
      <c r="BK5" s="6">
        <v>259430.12682733586</v>
      </c>
      <c r="BL5" s="6">
        <v>259178.29494113554</v>
      </c>
      <c r="BM5" s="6">
        <v>258860.32314144782</v>
      </c>
      <c r="BN5" s="6">
        <v>258497.3389631577</v>
      </c>
      <c r="BO5" s="6">
        <v>258062.37598889624</v>
      </c>
      <c r="BP5" s="6">
        <v>257680.53033094748</v>
      </c>
      <c r="BQ5" s="6">
        <v>257284.31830839161</v>
      </c>
      <c r="BR5" s="6">
        <v>256853.81030097825</v>
      </c>
      <c r="BS5" s="6">
        <v>256436.72779316324</v>
      </c>
      <c r="BT5" s="6">
        <v>256024.79066122544</v>
      </c>
      <c r="BU5" s="6">
        <v>255624.27139232968</v>
      </c>
      <c r="BV5" s="6">
        <v>255214.30080762744</v>
      </c>
      <c r="BW5" s="6">
        <v>254810.95281309471</v>
      </c>
      <c r="BX5" s="6">
        <v>254492.58954859604</v>
      </c>
      <c r="BY5" s="6">
        <v>254188.51222297372</v>
      </c>
      <c r="BZ5" s="6">
        <v>253891.842226835</v>
      </c>
      <c r="CA5" s="6">
        <v>253634.47515260754</v>
      </c>
      <c r="CB5" s="6">
        <v>253345.69449367106</v>
      </c>
      <c r="CC5" s="6">
        <v>253216.32664629174</v>
      </c>
      <c r="CD5" s="6">
        <v>253060.46290059993</v>
      </c>
    </row>
    <row r="6" spans="1:83" x14ac:dyDescent="0.25">
      <c r="A6" s="2" t="str">
        <f>"Gehuwde koppels zonder kind"</f>
        <v>Gehuwde koppels zonder kind</v>
      </c>
      <c r="B6" s="6">
        <v>75989</v>
      </c>
      <c r="C6" s="6">
        <v>75046</v>
      </c>
      <c r="D6" s="6">
        <v>74417</v>
      </c>
      <c r="E6" s="6">
        <v>74416</v>
      </c>
      <c r="F6" s="6">
        <v>74317</v>
      </c>
      <c r="G6" s="6">
        <v>72847</v>
      </c>
      <c r="H6" s="6">
        <v>72071</v>
      </c>
      <c r="I6" s="6">
        <v>70893</v>
      </c>
      <c r="J6" s="6">
        <v>69516</v>
      </c>
      <c r="K6" s="6">
        <v>68579</v>
      </c>
      <c r="L6" s="6">
        <v>67903</v>
      </c>
      <c r="M6" s="6">
        <v>66859</v>
      </c>
      <c r="N6" s="6">
        <v>66376</v>
      </c>
      <c r="O6" s="6">
        <v>65926</v>
      </c>
      <c r="P6" s="6">
        <v>65300</v>
      </c>
      <c r="Q6" s="6">
        <v>64828</v>
      </c>
      <c r="R6" s="6">
        <v>64029</v>
      </c>
      <c r="S6" s="6">
        <v>63523</v>
      </c>
      <c r="T6" s="6">
        <v>63515</v>
      </c>
      <c r="U6" s="6">
        <v>62709</v>
      </c>
      <c r="V6" s="6">
        <v>61907</v>
      </c>
      <c r="W6" s="6">
        <v>60646</v>
      </c>
      <c r="X6" s="6">
        <v>59587</v>
      </c>
      <c r="Y6" s="6">
        <v>58001</v>
      </c>
      <c r="Z6" s="6">
        <v>56694</v>
      </c>
      <c r="AA6" s="6">
        <v>56041</v>
      </c>
      <c r="AB6" s="6">
        <v>54656</v>
      </c>
      <c r="AC6" s="6">
        <v>53855</v>
      </c>
      <c r="AD6" s="6">
        <v>52629.985914568468</v>
      </c>
      <c r="AE6" s="6">
        <v>51992.843283182578</v>
      </c>
      <c r="AF6" s="6">
        <v>51397.138854976467</v>
      </c>
      <c r="AG6" s="6">
        <v>50817.659168011996</v>
      </c>
      <c r="AH6" s="6">
        <v>50184.361645334757</v>
      </c>
      <c r="AI6" s="6">
        <v>49564.087750423372</v>
      </c>
      <c r="AJ6" s="6">
        <v>48951.971571295755</v>
      </c>
      <c r="AK6" s="6">
        <v>48349.51058549108</v>
      </c>
      <c r="AL6" s="6">
        <v>47759.269603548593</v>
      </c>
      <c r="AM6" s="6">
        <v>47159.763438869435</v>
      </c>
      <c r="AN6" s="6">
        <v>46614.682830445206</v>
      </c>
      <c r="AO6" s="6">
        <v>46102.405406102727</v>
      </c>
      <c r="AP6" s="6">
        <v>45624.459068830161</v>
      </c>
      <c r="AQ6" s="6">
        <v>45179.705569312253</v>
      </c>
      <c r="AR6" s="6">
        <v>44720.669252826337</v>
      </c>
      <c r="AS6" s="6">
        <v>44306.879870537625</v>
      </c>
      <c r="AT6" s="6">
        <v>43913.4882192933</v>
      </c>
      <c r="AU6" s="6">
        <v>43550.700900089403</v>
      </c>
      <c r="AV6" s="6">
        <v>43186.320024226967</v>
      </c>
      <c r="AW6" s="6">
        <v>42817.052594280904</v>
      </c>
      <c r="AX6" s="6">
        <v>42455.82087300322</v>
      </c>
      <c r="AY6" s="6">
        <v>42114.074163769481</v>
      </c>
      <c r="AZ6" s="6">
        <v>41759.698112866114</v>
      </c>
      <c r="BA6" s="6">
        <v>41415.775512600347</v>
      </c>
      <c r="BB6" s="6">
        <v>41075.368270704748</v>
      </c>
      <c r="BC6" s="6">
        <v>40727.47624036928</v>
      </c>
      <c r="BD6" s="6">
        <v>40381.45543047291</v>
      </c>
      <c r="BE6" s="6">
        <v>40037.317260868978</v>
      </c>
      <c r="BF6" s="6">
        <v>39718.366147865469</v>
      </c>
      <c r="BG6" s="6">
        <v>39437.143390164296</v>
      </c>
      <c r="BH6" s="6">
        <v>39137.422307442961</v>
      </c>
      <c r="BI6" s="6">
        <v>38824.458081547607</v>
      </c>
      <c r="BJ6" s="6">
        <v>38520.850064519895</v>
      </c>
      <c r="BK6" s="6">
        <v>38269.9802609732</v>
      </c>
      <c r="BL6" s="6">
        <v>38050.135583874588</v>
      </c>
      <c r="BM6" s="6">
        <v>37811.719702840463</v>
      </c>
      <c r="BN6" s="6">
        <v>37562.163271070822</v>
      </c>
      <c r="BO6" s="6">
        <v>37342.879711345886</v>
      </c>
      <c r="BP6" s="6">
        <v>37112.138343382459</v>
      </c>
      <c r="BQ6" s="6">
        <v>36887.333649144464</v>
      </c>
      <c r="BR6" s="6">
        <v>36642.912791186776</v>
      </c>
      <c r="BS6" s="6">
        <v>36415.085340900783</v>
      </c>
      <c r="BT6" s="6">
        <v>36180.405739479073</v>
      </c>
      <c r="BU6" s="6">
        <v>35970.122357294997</v>
      </c>
      <c r="BV6" s="6">
        <v>35761.217677241155</v>
      </c>
      <c r="BW6" s="6">
        <v>35549.431112984799</v>
      </c>
      <c r="BX6" s="6">
        <v>35339.012181728809</v>
      </c>
      <c r="BY6" s="6">
        <v>35128.272343094824</v>
      </c>
      <c r="BZ6" s="6">
        <v>34942.214265108152</v>
      </c>
      <c r="CA6" s="6">
        <v>34759.919805974234</v>
      </c>
      <c r="CB6" s="6">
        <v>34584.899206864902</v>
      </c>
      <c r="CC6" s="6">
        <v>34399.778472898601</v>
      </c>
      <c r="CD6" s="6">
        <v>34225.748086135871</v>
      </c>
    </row>
    <row r="7" spans="1:83" x14ac:dyDescent="0.25">
      <c r="A7" s="2" t="str">
        <f>"Gehuwde koppels met kind(eren)"</f>
        <v>Gehuwde koppels met kind(eren)</v>
      </c>
      <c r="B7" s="6">
        <v>98036</v>
      </c>
      <c r="C7" s="6">
        <v>96480</v>
      </c>
      <c r="D7" s="6">
        <v>95132</v>
      </c>
      <c r="E7" s="6">
        <v>94375</v>
      </c>
      <c r="F7" s="6">
        <v>94037</v>
      </c>
      <c r="G7" s="6">
        <v>92686</v>
      </c>
      <c r="H7" s="6">
        <v>91718</v>
      </c>
      <c r="I7" s="6">
        <v>90766</v>
      </c>
      <c r="J7" s="6">
        <v>89784</v>
      </c>
      <c r="K7" s="6">
        <v>89498</v>
      </c>
      <c r="L7" s="6">
        <v>88727</v>
      </c>
      <c r="M7" s="6">
        <v>88895</v>
      </c>
      <c r="N7" s="6">
        <v>88963</v>
      </c>
      <c r="O7" s="6">
        <v>89033</v>
      </c>
      <c r="P7" s="6">
        <v>89409</v>
      </c>
      <c r="Q7" s="6">
        <v>90277</v>
      </c>
      <c r="R7" s="6">
        <v>91419</v>
      </c>
      <c r="S7" s="6">
        <v>92806</v>
      </c>
      <c r="T7" s="6">
        <v>94792</v>
      </c>
      <c r="U7" s="6">
        <v>96783</v>
      </c>
      <c r="V7" s="6">
        <v>99248</v>
      </c>
      <c r="W7" s="6">
        <v>101498</v>
      </c>
      <c r="X7" s="6">
        <v>103098</v>
      </c>
      <c r="Y7" s="6">
        <v>103791</v>
      </c>
      <c r="Z7" s="6">
        <v>104484</v>
      </c>
      <c r="AA7" s="6">
        <v>105326</v>
      </c>
      <c r="AB7" s="6">
        <v>105577</v>
      </c>
      <c r="AC7" s="6">
        <v>105651</v>
      </c>
      <c r="AD7" s="6">
        <v>107076.79145181697</v>
      </c>
      <c r="AE7" s="6">
        <v>107823.74075768153</v>
      </c>
      <c r="AF7" s="6">
        <v>108553.14373341418</v>
      </c>
      <c r="AG7" s="6">
        <v>109102.61748406495</v>
      </c>
      <c r="AH7" s="6">
        <v>109537.91598711544</v>
      </c>
      <c r="AI7" s="6">
        <v>109825.47475090125</v>
      </c>
      <c r="AJ7" s="6">
        <v>110007.88477218317</v>
      </c>
      <c r="AK7" s="6">
        <v>110043.87241838926</v>
      </c>
      <c r="AL7" s="6">
        <v>109997.87665307324</v>
      </c>
      <c r="AM7" s="6">
        <v>110003.3501023657</v>
      </c>
      <c r="AN7" s="6">
        <v>110016.45100995964</v>
      </c>
      <c r="AO7" s="6">
        <v>110102.55009967579</v>
      </c>
      <c r="AP7" s="6">
        <v>110189.6443600613</v>
      </c>
      <c r="AQ7" s="6">
        <v>110367.90490112567</v>
      </c>
      <c r="AR7" s="6">
        <v>110599.4628378184</v>
      </c>
      <c r="AS7" s="6">
        <v>110882.6960021898</v>
      </c>
      <c r="AT7" s="6">
        <v>111271.81984378718</v>
      </c>
      <c r="AU7" s="6">
        <v>111713.48843228971</v>
      </c>
      <c r="AV7" s="6">
        <v>112240.12399302871</v>
      </c>
      <c r="AW7" s="6">
        <v>112760.67926255276</v>
      </c>
      <c r="AX7" s="6">
        <v>113292.05447840114</v>
      </c>
      <c r="AY7" s="6">
        <v>113853.34501958365</v>
      </c>
      <c r="AZ7" s="6">
        <v>114461.03568998142</v>
      </c>
      <c r="BA7" s="6">
        <v>115048.48376655197</v>
      </c>
      <c r="BB7" s="6">
        <v>115626.94167513394</v>
      </c>
      <c r="BC7" s="6">
        <v>115952.86240398249</v>
      </c>
      <c r="BD7" s="6">
        <v>116308.7663498929</v>
      </c>
      <c r="BE7" s="6">
        <v>116632.55920535824</v>
      </c>
      <c r="BF7" s="6">
        <v>116946.41002677676</v>
      </c>
      <c r="BG7" s="6">
        <v>117242.21160400382</v>
      </c>
      <c r="BH7" s="6">
        <v>117505.57498463881</v>
      </c>
      <c r="BI7" s="6">
        <v>117769.83654969659</v>
      </c>
      <c r="BJ7" s="6">
        <v>118042.29025663363</v>
      </c>
      <c r="BK7" s="6">
        <v>118304.15292943575</v>
      </c>
      <c r="BL7" s="6">
        <v>118568.91213566833</v>
      </c>
      <c r="BM7" s="6">
        <v>118875.7140102764</v>
      </c>
      <c r="BN7" s="6">
        <v>119221.92924812956</v>
      </c>
      <c r="BO7" s="6">
        <v>119594.00149879788</v>
      </c>
      <c r="BP7" s="6">
        <v>119978.29755875908</v>
      </c>
      <c r="BQ7" s="6">
        <v>120373.28481928987</v>
      </c>
      <c r="BR7" s="6">
        <v>120815.81971846973</v>
      </c>
      <c r="BS7" s="6">
        <v>121273.88304721666</v>
      </c>
      <c r="BT7" s="6">
        <v>121756.20345940898</v>
      </c>
      <c r="BU7" s="6">
        <v>122226.24008228135</v>
      </c>
      <c r="BV7" s="6">
        <v>122697.67575841819</v>
      </c>
      <c r="BW7" s="6">
        <v>123174.25065295218</v>
      </c>
      <c r="BX7" s="6">
        <v>123630.49836817497</v>
      </c>
      <c r="BY7" s="6">
        <v>124083.6387311134</v>
      </c>
      <c r="BZ7" s="6">
        <v>124511.71734746217</v>
      </c>
      <c r="CA7" s="6">
        <v>124919.78462913595</v>
      </c>
      <c r="CB7" s="6">
        <v>125317.93484892708</v>
      </c>
      <c r="CC7" s="6">
        <v>125666.50230843551</v>
      </c>
      <c r="CD7" s="6">
        <v>125998.75561305648</v>
      </c>
    </row>
    <row r="8" spans="1:83" x14ac:dyDescent="0.25">
      <c r="A8" s="2" t="str">
        <f>"Ongehuwde samenwonende koppels zonder kind"</f>
        <v>Ongehuwde samenwonende koppels zonder kind</v>
      </c>
      <c r="B8" s="6">
        <v>6121</v>
      </c>
      <c r="C8" s="6">
        <v>6719</v>
      </c>
      <c r="D8" s="6">
        <v>7484</v>
      </c>
      <c r="E8" s="6">
        <v>8781</v>
      </c>
      <c r="F8" s="6">
        <v>9585</v>
      </c>
      <c r="G8" s="6">
        <v>10182</v>
      </c>
      <c r="H8" s="6">
        <v>10700</v>
      </c>
      <c r="I8" s="6">
        <v>11536</v>
      </c>
      <c r="J8" s="6">
        <v>12432</v>
      </c>
      <c r="K8" s="6">
        <v>13375</v>
      </c>
      <c r="L8" s="6">
        <v>14247</v>
      </c>
      <c r="M8" s="6">
        <v>15052</v>
      </c>
      <c r="N8" s="6">
        <v>15918</v>
      </c>
      <c r="O8" s="6">
        <v>16242</v>
      </c>
      <c r="P8" s="6">
        <v>16706</v>
      </c>
      <c r="Q8" s="6">
        <v>17477</v>
      </c>
      <c r="R8" s="6">
        <v>17912</v>
      </c>
      <c r="S8" s="6">
        <v>18792</v>
      </c>
      <c r="T8" s="6">
        <v>19836</v>
      </c>
      <c r="U8" s="6">
        <v>20842</v>
      </c>
      <c r="V8" s="6">
        <v>22270</v>
      </c>
      <c r="W8" s="6">
        <v>23126</v>
      </c>
      <c r="X8" s="6">
        <v>23850</v>
      </c>
      <c r="Y8" s="6">
        <v>24843</v>
      </c>
      <c r="Z8" s="6">
        <v>25463</v>
      </c>
      <c r="AA8" s="6">
        <v>26263</v>
      </c>
      <c r="AB8" s="6">
        <v>26637</v>
      </c>
      <c r="AC8" s="6">
        <v>26519</v>
      </c>
      <c r="AD8" s="6">
        <v>27493.396772609354</v>
      </c>
      <c r="AE8" s="6">
        <v>27914.029171218452</v>
      </c>
      <c r="AF8" s="6">
        <v>28336.236718212091</v>
      </c>
      <c r="AG8" s="6">
        <v>28729.64736324094</v>
      </c>
      <c r="AH8" s="6">
        <v>29062.573987219534</v>
      </c>
      <c r="AI8" s="6">
        <v>29376.422969011255</v>
      </c>
      <c r="AJ8" s="6">
        <v>29702.188367392602</v>
      </c>
      <c r="AK8" s="6">
        <v>29984.824901665896</v>
      </c>
      <c r="AL8" s="6">
        <v>30256.586008933038</v>
      </c>
      <c r="AM8" s="6">
        <v>30540.268689573808</v>
      </c>
      <c r="AN8" s="6">
        <v>30850.742356105126</v>
      </c>
      <c r="AO8" s="6">
        <v>31187.17922711897</v>
      </c>
      <c r="AP8" s="6">
        <v>31547.123956806987</v>
      </c>
      <c r="AQ8" s="6">
        <v>31912.945405570121</v>
      </c>
      <c r="AR8" s="6">
        <v>32319.747958425702</v>
      </c>
      <c r="AS8" s="6">
        <v>32710.666310480716</v>
      </c>
      <c r="AT8" s="6">
        <v>33120.214515767249</v>
      </c>
      <c r="AU8" s="6">
        <v>33513.153059532968</v>
      </c>
      <c r="AV8" s="6">
        <v>33864.064126704572</v>
      </c>
      <c r="AW8" s="6">
        <v>34200.822023180881</v>
      </c>
      <c r="AX8" s="6">
        <v>34468.58770505563</v>
      </c>
      <c r="AY8" s="6">
        <v>34713.880695731124</v>
      </c>
      <c r="AZ8" s="6">
        <v>34916.768032165361</v>
      </c>
      <c r="BA8" s="6">
        <v>35109.409278537729</v>
      </c>
      <c r="BB8" s="6">
        <v>35268.799232060046</v>
      </c>
      <c r="BC8" s="6">
        <v>35428.10892042944</v>
      </c>
      <c r="BD8" s="6">
        <v>35564.246379317345</v>
      </c>
      <c r="BE8" s="6">
        <v>35722.793023185266</v>
      </c>
      <c r="BF8" s="6">
        <v>35905.197581590852</v>
      </c>
      <c r="BG8" s="6">
        <v>36101.764373352416</v>
      </c>
      <c r="BH8" s="6">
        <v>36339.300675003469</v>
      </c>
      <c r="BI8" s="6">
        <v>36573.548052812279</v>
      </c>
      <c r="BJ8" s="6">
        <v>36825.159421713557</v>
      </c>
      <c r="BK8" s="6">
        <v>37085.131817996225</v>
      </c>
      <c r="BL8" s="6">
        <v>37353.437309589019</v>
      </c>
      <c r="BM8" s="6">
        <v>37642.906353197352</v>
      </c>
      <c r="BN8" s="6">
        <v>37942.358500987859</v>
      </c>
      <c r="BO8" s="6">
        <v>38254.176868723313</v>
      </c>
      <c r="BP8" s="6">
        <v>38564.386302639701</v>
      </c>
      <c r="BQ8" s="6">
        <v>38870.08206937708</v>
      </c>
      <c r="BR8" s="6">
        <v>39165.623828496377</v>
      </c>
      <c r="BS8" s="6">
        <v>39452.122085341151</v>
      </c>
      <c r="BT8" s="6">
        <v>39724.59430242527</v>
      </c>
      <c r="BU8" s="6">
        <v>39995.608218501206</v>
      </c>
      <c r="BV8" s="6">
        <v>40258.067082346621</v>
      </c>
      <c r="BW8" s="6">
        <v>40512.677685098934</v>
      </c>
      <c r="BX8" s="6">
        <v>40758.925354068109</v>
      </c>
      <c r="BY8" s="6">
        <v>40993.410363247167</v>
      </c>
      <c r="BZ8" s="6">
        <v>41214.995187516717</v>
      </c>
      <c r="CA8" s="6">
        <v>41429.439675283887</v>
      </c>
      <c r="CB8" s="6">
        <v>41637.458569191287</v>
      </c>
      <c r="CC8" s="6">
        <v>41835.472424094747</v>
      </c>
      <c r="CD8" s="6">
        <v>42022.98084334303</v>
      </c>
    </row>
    <row r="9" spans="1:83" x14ac:dyDescent="0.25">
      <c r="A9" s="2" t="str">
        <f>"Ongehuwde samenwonende koppels met kind(eren)"</f>
        <v>Ongehuwde samenwonende koppels met kind(eren)</v>
      </c>
      <c r="B9" s="6">
        <v>5095</v>
      </c>
      <c r="C9" s="6">
        <v>5593</v>
      </c>
      <c r="D9" s="6">
        <v>6220</v>
      </c>
      <c r="E9" s="6">
        <v>6951</v>
      </c>
      <c r="F9" s="6">
        <v>7498</v>
      </c>
      <c r="G9" s="6">
        <v>7909</v>
      </c>
      <c r="H9" s="6">
        <v>8289</v>
      </c>
      <c r="I9" s="6">
        <v>8795</v>
      </c>
      <c r="J9" s="6">
        <v>9370</v>
      </c>
      <c r="K9" s="6">
        <v>10182</v>
      </c>
      <c r="L9" s="6">
        <v>10677</v>
      </c>
      <c r="M9" s="6">
        <v>11654</v>
      </c>
      <c r="N9" s="6">
        <v>12358</v>
      </c>
      <c r="O9" s="6">
        <v>12855</v>
      </c>
      <c r="P9" s="6">
        <v>13340</v>
      </c>
      <c r="Q9" s="6">
        <v>13851</v>
      </c>
      <c r="R9" s="6">
        <v>14759</v>
      </c>
      <c r="S9" s="6">
        <v>15777</v>
      </c>
      <c r="T9" s="6">
        <v>17029</v>
      </c>
      <c r="U9" s="6">
        <v>18201</v>
      </c>
      <c r="V9" s="6">
        <v>20030</v>
      </c>
      <c r="W9" s="6">
        <v>20819</v>
      </c>
      <c r="X9" s="6">
        <v>21675</v>
      </c>
      <c r="Y9" s="6">
        <v>22685</v>
      </c>
      <c r="Z9" s="6">
        <v>23805</v>
      </c>
      <c r="AA9" s="6">
        <v>25016</v>
      </c>
      <c r="AB9" s="6">
        <v>25750</v>
      </c>
      <c r="AC9" s="6">
        <v>25510</v>
      </c>
      <c r="AD9" s="6">
        <v>26596.418381756186</v>
      </c>
      <c r="AE9" s="6">
        <v>27007.894367921719</v>
      </c>
      <c r="AF9" s="6">
        <v>27409.278918000382</v>
      </c>
      <c r="AG9" s="6">
        <v>27762.468624898345</v>
      </c>
      <c r="AH9" s="6">
        <v>28074.794441499973</v>
      </c>
      <c r="AI9" s="6">
        <v>28333.073616179296</v>
      </c>
      <c r="AJ9" s="6">
        <v>28559.538925430446</v>
      </c>
      <c r="AK9" s="6">
        <v>28738.74896427121</v>
      </c>
      <c r="AL9" s="6">
        <v>28897.318815563074</v>
      </c>
      <c r="AM9" s="6">
        <v>29070.000416998984</v>
      </c>
      <c r="AN9" s="6">
        <v>29240.833024917396</v>
      </c>
      <c r="AO9" s="6">
        <v>29435.203153216906</v>
      </c>
      <c r="AP9" s="6">
        <v>29635.654102389752</v>
      </c>
      <c r="AQ9" s="6">
        <v>29867.956444044496</v>
      </c>
      <c r="AR9" s="6">
        <v>30113.299546561146</v>
      </c>
      <c r="AS9" s="6">
        <v>30380.980406855801</v>
      </c>
      <c r="AT9" s="6">
        <v>30678.986084846088</v>
      </c>
      <c r="AU9" s="6">
        <v>30999.974957069349</v>
      </c>
      <c r="AV9" s="6">
        <v>31335.582508275846</v>
      </c>
      <c r="AW9" s="6">
        <v>31668.917060278847</v>
      </c>
      <c r="AX9" s="6">
        <v>31998.52091063749</v>
      </c>
      <c r="AY9" s="6">
        <v>32328.393229795172</v>
      </c>
      <c r="AZ9" s="6">
        <v>32665.125839758613</v>
      </c>
      <c r="BA9" s="6">
        <v>32988.345009782424</v>
      </c>
      <c r="BB9" s="6">
        <v>33298.520392561171</v>
      </c>
      <c r="BC9" s="6">
        <v>33591.579495577382</v>
      </c>
      <c r="BD9" s="6">
        <v>33855.319028273851</v>
      </c>
      <c r="BE9" s="6">
        <v>34104.432413538991</v>
      </c>
      <c r="BF9" s="6">
        <v>34342.684602104768</v>
      </c>
      <c r="BG9" s="6">
        <v>34576.700917491231</v>
      </c>
      <c r="BH9" s="6">
        <v>34803.954859144731</v>
      </c>
      <c r="BI9" s="6">
        <v>35030.414989180899</v>
      </c>
      <c r="BJ9" s="6">
        <v>35262.734788052119</v>
      </c>
      <c r="BK9" s="6">
        <v>35490.755658001624</v>
      </c>
      <c r="BL9" s="6">
        <v>35721.442758957302</v>
      </c>
      <c r="BM9" s="6">
        <v>35965.536056593075</v>
      </c>
      <c r="BN9" s="6">
        <v>36202.914653217755</v>
      </c>
      <c r="BO9" s="6">
        <v>36453.782519711545</v>
      </c>
      <c r="BP9" s="6">
        <v>36705.898357713326</v>
      </c>
      <c r="BQ9" s="6">
        <v>36958.422716359943</v>
      </c>
      <c r="BR9" s="6">
        <v>37226.232040132483</v>
      </c>
      <c r="BS9" s="6">
        <v>37485.639222151265</v>
      </c>
      <c r="BT9" s="6">
        <v>37750.165015185426</v>
      </c>
      <c r="BU9" s="6">
        <v>38015.456758102708</v>
      </c>
      <c r="BV9" s="6">
        <v>38275.61668760085</v>
      </c>
      <c r="BW9" s="6">
        <v>38546.750713720925</v>
      </c>
      <c r="BX9" s="6">
        <v>38805.216480257957</v>
      </c>
      <c r="BY9" s="6">
        <v>39065.206662037672</v>
      </c>
      <c r="BZ9" s="6">
        <v>39324.616824196739</v>
      </c>
      <c r="CA9" s="6">
        <v>39577.738752516882</v>
      </c>
      <c r="CB9" s="6">
        <v>39838.583874079282</v>
      </c>
      <c r="CC9" s="6">
        <v>40083.454575377866</v>
      </c>
      <c r="CD9" s="6">
        <v>40326.939499540094</v>
      </c>
    </row>
    <row r="10" spans="1:83" x14ac:dyDescent="0.25">
      <c r="A10" s="2" t="str">
        <f>"Eénoudergezinnen"</f>
        <v>Eénoudergezinnen</v>
      </c>
      <c r="B10" s="6">
        <v>44054</v>
      </c>
      <c r="C10" s="6">
        <v>43537</v>
      </c>
      <c r="D10" s="6">
        <v>43637</v>
      </c>
      <c r="E10" s="6">
        <v>43691</v>
      </c>
      <c r="F10" s="6">
        <v>43642</v>
      </c>
      <c r="G10" s="6">
        <v>43668</v>
      </c>
      <c r="H10" s="6">
        <v>44464</v>
      </c>
      <c r="I10" s="6">
        <v>45099</v>
      </c>
      <c r="J10" s="6">
        <v>45856</v>
      </c>
      <c r="K10" s="6">
        <v>46395</v>
      </c>
      <c r="L10" s="6">
        <v>47349</v>
      </c>
      <c r="M10" s="6">
        <v>48715</v>
      </c>
      <c r="N10" s="6">
        <v>50079</v>
      </c>
      <c r="O10" s="6">
        <v>51306</v>
      </c>
      <c r="P10" s="6">
        <v>52311</v>
      </c>
      <c r="Q10" s="6">
        <v>53669</v>
      </c>
      <c r="R10" s="6">
        <v>54734</v>
      </c>
      <c r="S10" s="6">
        <v>55418</v>
      </c>
      <c r="T10" s="6">
        <v>56063</v>
      </c>
      <c r="U10" s="6">
        <v>57186</v>
      </c>
      <c r="V10" s="6">
        <v>58502</v>
      </c>
      <c r="W10" s="6">
        <v>59616</v>
      </c>
      <c r="X10" s="6">
        <v>60506</v>
      </c>
      <c r="Y10" s="6">
        <v>61867</v>
      </c>
      <c r="Z10" s="6">
        <v>62690</v>
      </c>
      <c r="AA10" s="6">
        <v>63328</v>
      </c>
      <c r="AB10" s="6">
        <v>63568</v>
      </c>
      <c r="AC10" s="6">
        <v>64796</v>
      </c>
      <c r="AD10" s="6">
        <v>64892.936422401428</v>
      </c>
      <c r="AE10" s="6">
        <v>65494.04579187301</v>
      </c>
      <c r="AF10" s="6">
        <v>66086.535167084046</v>
      </c>
      <c r="AG10" s="6">
        <v>66611.915529524995</v>
      </c>
      <c r="AH10" s="6">
        <v>67088.703639793443</v>
      </c>
      <c r="AI10" s="6">
        <v>67438.469633552799</v>
      </c>
      <c r="AJ10" s="6">
        <v>67710.979982871489</v>
      </c>
      <c r="AK10" s="6">
        <v>67919.085198934932</v>
      </c>
      <c r="AL10" s="6">
        <v>68094.004172050074</v>
      </c>
      <c r="AM10" s="6">
        <v>68284.986409020217</v>
      </c>
      <c r="AN10" s="6">
        <v>68433.545540184743</v>
      </c>
      <c r="AO10" s="6">
        <v>68578.324009342192</v>
      </c>
      <c r="AP10" s="6">
        <v>68726.707050793775</v>
      </c>
      <c r="AQ10" s="6">
        <v>68877.838664861963</v>
      </c>
      <c r="AR10" s="6">
        <v>69034.462514987914</v>
      </c>
      <c r="AS10" s="6">
        <v>69166.369553434502</v>
      </c>
      <c r="AT10" s="6">
        <v>69312.477715390836</v>
      </c>
      <c r="AU10" s="6">
        <v>69451.886667265877</v>
      </c>
      <c r="AV10" s="6">
        <v>69601.710593791911</v>
      </c>
      <c r="AW10" s="6">
        <v>69741.617459941466</v>
      </c>
      <c r="AX10" s="6">
        <v>69864.250984432452</v>
      </c>
      <c r="AY10" s="6">
        <v>70004.160983717549</v>
      </c>
      <c r="AZ10" s="6">
        <v>70130.52011998916</v>
      </c>
      <c r="BA10" s="6">
        <v>70272.377750560641</v>
      </c>
      <c r="BB10" s="6">
        <v>70407.202161862573</v>
      </c>
      <c r="BC10" s="6">
        <v>70545.853224612772</v>
      </c>
      <c r="BD10" s="6">
        <v>70709.662026137143</v>
      </c>
      <c r="BE10" s="6">
        <v>70881.193454091379</v>
      </c>
      <c r="BF10" s="6">
        <v>71058.436951409763</v>
      </c>
      <c r="BG10" s="6">
        <v>71245.720146771753</v>
      </c>
      <c r="BH10" s="6">
        <v>71435.466367647648</v>
      </c>
      <c r="BI10" s="6">
        <v>71685.080609756391</v>
      </c>
      <c r="BJ10" s="6">
        <v>71926.342309399843</v>
      </c>
      <c r="BK10" s="6">
        <v>72157.332010628088</v>
      </c>
      <c r="BL10" s="6">
        <v>72396.238145623123</v>
      </c>
      <c r="BM10" s="6">
        <v>72620.804163184512</v>
      </c>
      <c r="BN10" s="6">
        <v>72877.824956152661</v>
      </c>
      <c r="BO10" s="6">
        <v>73128.029960845553</v>
      </c>
      <c r="BP10" s="6">
        <v>73356.71530532575</v>
      </c>
      <c r="BQ10" s="6">
        <v>73577.073357967747</v>
      </c>
      <c r="BR10" s="6">
        <v>73768.319797019241</v>
      </c>
      <c r="BS10" s="6">
        <v>73958.314170701895</v>
      </c>
      <c r="BT10" s="6">
        <v>74145.912589240834</v>
      </c>
      <c r="BU10" s="6">
        <v>74304.035332382584</v>
      </c>
      <c r="BV10" s="6">
        <v>74455.977519497668</v>
      </c>
      <c r="BW10" s="6">
        <v>74594.97576946966</v>
      </c>
      <c r="BX10" s="6">
        <v>74713.535559959142</v>
      </c>
      <c r="BY10" s="6">
        <v>74826.278481754634</v>
      </c>
      <c r="BZ10" s="6">
        <v>74938.772775507037</v>
      </c>
      <c r="CA10" s="6">
        <v>75039.736903431112</v>
      </c>
      <c r="CB10" s="6">
        <v>75162.141663627539</v>
      </c>
      <c r="CC10" s="6">
        <v>75265.777815476104</v>
      </c>
      <c r="CD10" s="6">
        <v>75394.228557034017</v>
      </c>
    </row>
    <row r="11" spans="1:83" ht="15.75" thickBot="1" x14ac:dyDescent="0.3">
      <c r="A11" s="3" t="str">
        <f>"Andere private huishoudenstypes"</f>
        <v>Andere private huishoudenstypes</v>
      </c>
      <c r="B11" s="8">
        <v>6360</v>
      </c>
      <c r="C11" s="8">
        <v>6292</v>
      </c>
      <c r="D11" s="8">
        <v>6168</v>
      </c>
      <c r="E11" s="8">
        <v>5641</v>
      </c>
      <c r="F11" s="8">
        <v>5639</v>
      </c>
      <c r="G11" s="8">
        <v>5932</v>
      </c>
      <c r="H11" s="8">
        <v>6025</v>
      </c>
      <c r="I11" s="8">
        <v>6458</v>
      </c>
      <c r="J11" s="8">
        <v>6839</v>
      </c>
      <c r="K11" s="8">
        <v>7293</v>
      </c>
      <c r="L11" s="8">
        <v>8029</v>
      </c>
      <c r="M11" s="8">
        <v>8565</v>
      </c>
      <c r="N11" s="8">
        <v>9364</v>
      </c>
      <c r="O11" s="8">
        <v>10013</v>
      </c>
      <c r="P11" s="8">
        <v>10511</v>
      </c>
      <c r="Q11" s="8">
        <v>11062</v>
      </c>
      <c r="R11" s="8">
        <v>11723</v>
      </c>
      <c r="S11" s="8">
        <v>12352</v>
      </c>
      <c r="T11" s="8">
        <v>12115</v>
      </c>
      <c r="U11" s="8">
        <v>12674</v>
      </c>
      <c r="V11" s="8">
        <v>13455</v>
      </c>
      <c r="W11" s="8">
        <v>14593</v>
      </c>
      <c r="X11" s="8">
        <v>15852</v>
      </c>
      <c r="Y11" s="8">
        <v>16585</v>
      </c>
      <c r="Z11" s="8">
        <v>17130</v>
      </c>
      <c r="AA11" s="8">
        <v>17846</v>
      </c>
      <c r="AB11" s="8">
        <v>18192</v>
      </c>
      <c r="AC11" s="8">
        <v>18700</v>
      </c>
      <c r="AD11" s="8">
        <v>19498.625158970393</v>
      </c>
      <c r="AE11" s="8">
        <v>19811.704055188839</v>
      </c>
      <c r="AF11" s="8">
        <v>20124.719926949652</v>
      </c>
      <c r="AG11" s="8">
        <v>20412.805417701329</v>
      </c>
      <c r="AH11" s="8">
        <v>20665.575818427147</v>
      </c>
      <c r="AI11" s="8">
        <v>20900.733793439456</v>
      </c>
      <c r="AJ11" s="8">
        <v>21130.049142604261</v>
      </c>
      <c r="AK11" s="8">
        <v>21346.420429855938</v>
      </c>
      <c r="AL11" s="8">
        <v>21552.157890014456</v>
      </c>
      <c r="AM11" s="8">
        <v>21768.663082423431</v>
      </c>
      <c r="AN11" s="8">
        <v>22000.171086198632</v>
      </c>
      <c r="AO11" s="8">
        <v>22242.051723855551</v>
      </c>
      <c r="AP11" s="8">
        <v>22497.480423956902</v>
      </c>
      <c r="AQ11" s="8">
        <v>22756.1186340405</v>
      </c>
      <c r="AR11" s="8">
        <v>23030.484315568676</v>
      </c>
      <c r="AS11" s="8">
        <v>23298.398404886873</v>
      </c>
      <c r="AT11" s="8">
        <v>23568.257580171321</v>
      </c>
      <c r="AU11" s="8">
        <v>23836.987208326533</v>
      </c>
      <c r="AV11" s="8">
        <v>24083.533077383483</v>
      </c>
      <c r="AW11" s="8">
        <v>24317.056507519272</v>
      </c>
      <c r="AX11" s="8">
        <v>24531.503300946799</v>
      </c>
      <c r="AY11" s="8">
        <v>24733.088735734811</v>
      </c>
      <c r="AZ11" s="8">
        <v>24922.103863914192</v>
      </c>
      <c r="BA11" s="8">
        <v>25114.870675143888</v>
      </c>
      <c r="BB11" s="8">
        <v>25296.885641412489</v>
      </c>
      <c r="BC11" s="8">
        <v>25483.395730164069</v>
      </c>
      <c r="BD11" s="8">
        <v>25664.427250705343</v>
      </c>
      <c r="BE11" s="8">
        <v>25852.91022784945</v>
      </c>
      <c r="BF11" s="8">
        <v>26052.203066813858</v>
      </c>
      <c r="BG11" s="8">
        <v>26259.844320482302</v>
      </c>
      <c r="BH11" s="8">
        <v>26481.292482336499</v>
      </c>
      <c r="BI11" s="8">
        <v>26703.283162138025</v>
      </c>
      <c r="BJ11" s="8">
        <v>26933.362976591237</v>
      </c>
      <c r="BK11" s="8">
        <v>27165.488546440232</v>
      </c>
      <c r="BL11" s="8">
        <v>27401.733782139388</v>
      </c>
      <c r="BM11" s="8">
        <v>27641.229870040439</v>
      </c>
      <c r="BN11" s="8">
        <v>27883.024412668736</v>
      </c>
      <c r="BO11" s="8">
        <v>28125.404766278622</v>
      </c>
      <c r="BP11" s="8">
        <v>28367.924574513221</v>
      </c>
      <c r="BQ11" s="8">
        <v>28608.401818402024</v>
      </c>
      <c r="BR11" s="8">
        <v>28843.304964405786</v>
      </c>
      <c r="BS11" s="8">
        <v>29072.38887196191</v>
      </c>
      <c r="BT11" s="8">
        <v>29294.02241573315</v>
      </c>
      <c r="BU11" s="8">
        <v>29513.165937379319</v>
      </c>
      <c r="BV11" s="8">
        <v>29728.67784148526</v>
      </c>
      <c r="BW11" s="8">
        <v>29937.960990561547</v>
      </c>
      <c r="BX11" s="8">
        <v>30142.17666342821</v>
      </c>
      <c r="BY11" s="8">
        <v>30337.497893517771</v>
      </c>
      <c r="BZ11" s="8">
        <v>30529.840217876299</v>
      </c>
      <c r="CA11" s="8">
        <v>30718.941436969377</v>
      </c>
      <c r="CB11" s="8">
        <v>30903.029681408108</v>
      </c>
      <c r="CC11" s="8">
        <v>31082.570545892508</v>
      </c>
      <c r="CD11" s="8">
        <v>31258.433888765619</v>
      </c>
    </row>
    <row r="12" spans="1:83" x14ac:dyDescent="0.25">
      <c r="A12" t="s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F2A60-C921-4E61-8786-A88F7D42B398}">
  <dimension ref="A1:CE12"/>
  <sheetViews>
    <sheetView workbookViewId="0"/>
  </sheetViews>
  <sheetFormatPr defaultRowHeight="15" x14ac:dyDescent="0.25"/>
  <cols>
    <col min="1" max="1" width="50.7109375" customWidth="1"/>
    <col min="2" max="37" width="7" bestFit="1" customWidth="1"/>
    <col min="38" max="82" width="8" bestFit="1" customWidth="1"/>
  </cols>
  <sheetData>
    <row r="1" spans="1:83" x14ac:dyDescent="0.25">
      <c r="A1" s="1" t="s">
        <v>5</v>
      </c>
    </row>
    <row r="2" spans="1:83" x14ac:dyDescent="0.25">
      <c r="A2" t="s">
        <v>1</v>
      </c>
    </row>
    <row r="3" spans="1:83" ht="15.75" thickBot="1" x14ac:dyDescent="0.3">
      <c r="A3" t="s">
        <v>2</v>
      </c>
    </row>
    <row r="4" spans="1:83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5" t="str">
        <f>"2071"</f>
        <v>2071</v>
      </c>
      <c r="CE4" s="1"/>
    </row>
    <row r="5" spans="1:83" x14ac:dyDescent="0.25">
      <c r="A5" s="2" t="str">
        <f>"Eénpersoonshuishoudens"</f>
        <v>Eénpersoonshuishoudens</v>
      </c>
      <c r="B5" s="6">
        <v>557046</v>
      </c>
      <c r="C5" s="6">
        <v>563347</v>
      </c>
      <c r="D5" s="6">
        <v>571006</v>
      </c>
      <c r="E5" s="6">
        <v>577013</v>
      </c>
      <c r="F5" s="6">
        <v>586122</v>
      </c>
      <c r="G5" s="6">
        <v>597123</v>
      </c>
      <c r="H5" s="6">
        <v>611451</v>
      </c>
      <c r="I5" s="6">
        <v>625826</v>
      </c>
      <c r="J5" s="6">
        <v>640206</v>
      </c>
      <c r="K5" s="6">
        <v>654357</v>
      </c>
      <c r="L5" s="6">
        <v>669236</v>
      </c>
      <c r="M5" s="6">
        <v>682478</v>
      </c>
      <c r="N5" s="6">
        <v>698383</v>
      </c>
      <c r="O5" s="6">
        <v>713852</v>
      </c>
      <c r="P5" s="6">
        <v>726291</v>
      </c>
      <c r="Q5" s="6">
        <v>739877</v>
      </c>
      <c r="R5" s="6">
        <v>753495</v>
      </c>
      <c r="S5" s="6">
        <v>767023</v>
      </c>
      <c r="T5" s="6">
        <v>780581</v>
      </c>
      <c r="U5" s="6">
        <v>795387</v>
      </c>
      <c r="V5" s="6">
        <v>802915</v>
      </c>
      <c r="W5" s="6">
        <v>816111</v>
      </c>
      <c r="X5" s="6">
        <v>824952</v>
      </c>
      <c r="Y5" s="6">
        <v>834322</v>
      </c>
      <c r="Z5" s="6">
        <v>848714</v>
      </c>
      <c r="AA5" s="6">
        <v>857368</v>
      </c>
      <c r="AB5" s="6">
        <v>868835</v>
      </c>
      <c r="AC5" s="6">
        <v>905362</v>
      </c>
      <c r="AD5" s="6">
        <v>906433.71690931986</v>
      </c>
      <c r="AE5" s="6">
        <v>920884.63122178288</v>
      </c>
      <c r="AF5" s="6">
        <v>934075.61958049634</v>
      </c>
      <c r="AG5" s="6">
        <v>946091.01089909836</v>
      </c>
      <c r="AH5" s="6">
        <v>959170.5893321262</v>
      </c>
      <c r="AI5" s="6">
        <v>973033.54138549464</v>
      </c>
      <c r="AJ5" s="6">
        <v>986333.41880831425</v>
      </c>
      <c r="AK5" s="6">
        <v>999142.65519754426</v>
      </c>
      <c r="AL5" s="6">
        <v>1011432.0685868079</v>
      </c>
      <c r="AM5" s="6">
        <v>1023995.5700121176</v>
      </c>
      <c r="AN5" s="6">
        <v>1037140.0831595934</v>
      </c>
      <c r="AO5" s="6">
        <v>1050474.4911465319</v>
      </c>
      <c r="AP5" s="6">
        <v>1063678.5139607051</v>
      </c>
      <c r="AQ5" s="6">
        <v>1077389.5781955614</v>
      </c>
      <c r="AR5" s="6">
        <v>1090650.5462446723</v>
      </c>
      <c r="AS5" s="6">
        <v>1104180.3342820187</v>
      </c>
      <c r="AT5" s="6">
        <v>1117784.9296642076</v>
      </c>
      <c r="AU5" s="6">
        <v>1131169.6912514211</v>
      </c>
      <c r="AV5" s="6">
        <v>1144500.786135036</v>
      </c>
      <c r="AW5" s="6">
        <v>1156928.2776362656</v>
      </c>
      <c r="AX5" s="6">
        <v>1168408.3071782503</v>
      </c>
      <c r="AY5" s="6">
        <v>1180216.9549877278</v>
      </c>
      <c r="AZ5" s="6">
        <v>1190854.8741365843</v>
      </c>
      <c r="BA5" s="6">
        <v>1201766.3132356382</v>
      </c>
      <c r="BB5" s="6">
        <v>1211864.8645949727</v>
      </c>
      <c r="BC5" s="6">
        <v>1221248.0815887367</v>
      </c>
      <c r="BD5" s="6">
        <v>1231345.9491303884</v>
      </c>
      <c r="BE5" s="6">
        <v>1240409.0301121571</v>
      </c>
      <c r="BF5" s="6">
        <v>1249447.6990225017</v>
      </c>
      <c r="BG5" s="6">
        <v>1257352.8188136083</v>
      </c>
      <c r="BH5" s="6">
        <v>1264844.2620902318</v>
      </c>
      <c r="BI5" s="6">
        <v>1272755.5965959614</v>
      </c>
      <c r="BJ5" s="6">
        <v>1280080.1065696804</v>
      </c>
      <c r="BK5" s="6">
        <v>1286931.5611466838</v>
      </c>
      <c r="BL5" s="6">
        <v>1292872.0951845583</v>
      </c>
      <c r="BM5" s="6">
        <v>1297766.838152105</v>
      </c>
      <c r="BN5" s="6">
        <v>1302348.2013913293</v>
      </c>
      <c r="BO5" s="6">
        <v>1306291.0335498599</v>
      </c>
      <c r="BP5" s="6">
        <v>1310686.9084875442</v>
      </c>
      <c r="BQ5" s="6">
        <v>1315340.6588252084</v>
      </c>
      <c r="BR5" s="6">
        <v>1319905.9363063218</v>
      </c>
      <c r="BS5" s="6">
        <v>1324396.5960096428</v>
      </c>
      <c r="BT5" s="6">
        <v>1329469.9783949759</v>
      </c>
      <c r="BU5" s="6">
        <v>1334807.6867929052</v>
      </c>
      <c r="BV5" s="6">
        <v>1340773.8947853008</v>
      </c>
      <c r="BW5" s="6">
        <v>1347329.4435919945</v>
      </c>
      <c r="BX5" s="6">
        <v>1353908.2545056804</v>
      </c>
      <c r="BY5" s="6">
        <v>1361192.982972139</v>
      </c>
      <c r="BZ5" s="6">
        <v>1368621.0959865421</v>
      </c>
      <c r="CA5" s="6">
        <v>1376394.4962487007</v>
      </c>
      <c r="CB5" s="6">
        <v>1384783.2277290858</v>
      </c>
      <c r="CC5" s="6">
        <v>1393232.0364768105</v>
      </c>
      <c r="CD5" s="6">
        <v>1402446.2223558184</v>
      </c>
    </row>
    <row r="6" spans="1:83" x14ac:dyDescent="0.25">
      <c r="A6" s="2" t="str">
        <f>"Gehuwde koppels zonder kind"</f>
        <v>Gehuwde koppels zonder kind</v>
      </c>
      <c r="B6" s="6">
        <v>554965</v>
      </c>
      <c r="C6" s="6">
        <v>562400</v>
      </c>
      <c r="D6" s="6">
        <v>567981</v>
      </c>
      <c r="E6" s="6">
        <v>571758</v>
      </c>
      <c r="F6" s="6">
        <v>577144</v>
      </c>
      <c r="G6" s="6">
        <v>581802</v>
      </c>
      <c r="H6" s="6">
        <v>586656</v>
      </c>
      <c r="I6" s="6">
        <v>590905</v>
      </c>
      <c r="J6" s="6">
        <v>593339</v>
      </c>
      <c r="K6" s="6">
        <v>594633</v>
      </c>
      <c r="L6" s="6">
        <v>596615</v>
      </c>
      <c r="M6" s="6">
        <v>597985</v>
      </c>
      <c r="N6" s="6">
        <v>599702</v>
      </c>
      <c r="O6" s="6">
        <v>601806</v>
      </c>
      <c r="P6" s="6">
        <v>604900</v>
      </c>
      <c r="Q6" s="6">
        <v>608155</v>
      </c>
      <c r="R6" s="6">
        <v>612213</v>
      </c>
      <c r="S6" s="6">
        <v>617804</v>
      </c>
      <c r="T6" s="6">
        <v>621987</v>
      </c>
      <c r="U6" s="6">
        <v>623066</v>
      </c>
      <c r="V6" s="6">
        <v>626511</v>
      </c>
      <c r="W6" s="6">
        <v>627678</v>
      </c>
      <c r="X6" s="6">
        <v>629398</v>
      </c>
      <c r="Y6" s="6">
        <v>628011</v>
      </c>
      <c r="Z6" s="6">
        <v>631210</v>
      </c>
      <c r="AA6" s="6">
        <v>631174</v>
      </c>
      <c r="AB6" s="6">
        <v>633019</v>
      </c>
      <c r="AC6" s="6">
        <v>634789</v>
      </c>
      <c r="AD6" s="6">
        <v>640871.01700547058</v>
      </c>
      <c r="AE6" s="6">
        <v>645952.33701586281</v>
      </c>
      <c r="AF6" s="6">
        <v>650831.14448803826</v>
      </c>
      <c r="AG6" s="6">
        <v>655872.7237045489</v>
      </c>
      <c r="AH6" s="6">
        <v>660142.90975412459</v>
      </c>
      <c r="AI6" s="6">
        <v>663731.59818139439</v>
      </c>
      <c r="AJ6" s="6">
        <v>667428.39733984368</v>
      </c>
      <c r="AK6" s="6">
        <v>671173.26453598228</v>
      </c>
      <c r="AL6" s="6">
        <v>674619.05288198905</v>
      </c>
      <c r="AM6" s="6">
        <v>677369.31866786035</v>
      </c>
      <c r="AN6" s="6">
        <v>679364.28166025004</v>
      </c>
      <c r="AO6" s="6">
        <v>681280.72697079927</v>
      </c>
      <c r="AP6" s="6">
        <v>683146.87643994438</v>
      </c>
      <c r="AQ6" s="6">
        <v>684724.54136887507</v>
      </c>
      <c r="AR6" s="6">
        <v>685933.86232403573</v>
      </c>
      <c r="AS6" s="6">
        <v>686609.38893641438</v>
      </c>
      <c r="AT6" s="6">
        <v>686793.08559330786</v>
      </c>
      <c r="AU6" s="6">
        <v>686693.7298167455</v>
      </c>
      <c r="AV6" s="6">
        <v>686350.80560436903</v>
      </c>
      <c r="AW6" s="6">
        <v>685824.27773725742</v>
      </c>
      <c r="AX6" s="6">
        <v>685030.38217573217</v>
      </c>
      <c r="AY6" s="6">
        <v>683602.41962243186</v>
      </c>
      <c r="AZ6" s="6">
        <v>682106.5744533604</v>
      </c>
      <c r="BA6" s="6">
        <v>680460.23044974112</v>
      </c>
      <c r="BB6" s="6">
        <v>678636.24565757404</v>
      </c>
      <c r="BC6" s="6">
        <v>676703.3677467769</v>
      </c>
      <c r="BD6" s="6">
        <v>674009.97858659085</v>
      </c>
      <c r="BE6" s="6">
        <v>671873.59832095436</v>
      </c>
      <c r="BF6" s="6">
        <v>669920.25631218019</v>
      </c>
      <c r="BG6" s="6">
        <v>668294.22301364981</v>
      </c>
      <c r="BH6" s="6">
        <v>666542.85829564556</v>
      </c>
      <c r="BI6" s="6">
        <v>664045.16908319551</v>
      </c>
      <c r="BJ6" s="6">
        <v>662125.13079837128</v>
      </c>
      <c r="BK6" s="6">
        <v>660540.18703834782</v>
      </c>
      <c r="BL6" s="6">
        <v>659550.76492694055</v>
      </c>
      <c r="BM6" s="6">
        <v>658849.38729884871</v>
      </c>
      <c r="BN6" s="6">
        <v>657807.49320412916</v>
      </c>
      <c r="BO6" s="6">
        <v>657401.47576789651</v>
      </c>
      <c r="BP6" s="6">
        <v>656944.79231478763</v>
      </c>
      <c r="BQ6" s="6">
        <v>656700.25583619392</v>
      </c>
      <c r="BR6" s="6">
        <v>656413.99735098344</v>
      </c>
      <c r="BS6" s="6">
        <v>656294.39770267811</v>
      </c>
      <c r="BT6" s="6">
        <v>656353.79701002524</v>
      </c>
      <c r="BU6" s="6">
        <v>656508.63626740477</v>
      </c>
      <c r="BV6" s="6">
        <v>656656.11967401486</v>
      </c>
      <c r="BW6" s="6">
        <v>656965.38972294098</v>
      </c>
      <c r="BX6" s="6">
        <v>657663.80467096367</v>
      </c>
      <c r="BY6" s="6">
        <v>658641.1969821424</v>
      </c>
      <c r="BZ6" s="6">
        <v>659691.06365315802</v>
      </c>
      <c r="CA6" s="6">
        <v>660665.27012665803</v>
      </c>
      <c r="CB6" s="6">
        <v>661589.99572652404</v>
      </c>
      <c r="CC6" s="6">
        <v>662651.71537372086</v>
      </c>
      <c r="CD6" s="6">
        <v>663611.68540998083</v>
      </c>
    </row>
    <row r="7" spans="1:83" x14ac:dyDescent="0.25">
      <c r="A7" s="2" t="str">
        <f>"Gehuwde koppels met kind(eren)"</f>
        <v>Gehuwde koppels met kind(eren)</v>
      </c>
      <c r="B7" s="6">
        <v>880325</v>
      </c>
      <c r="C7" s="6">
        <v>877519</v>
      </c>
      <c r="D7" s="6">
        <v>873498</v>
      </c>
      <c r="E7" s="6">
        <v>867501</v>
      </c>
      <c r="F7" s="6">
        <v>859552</v>
      </c>
      <c r="G7" s="6">
        <v>850463</v>
      </c>
      <c r="H7" s="6">
        <v>841282</v>
      </c>
      <c r="I7" s="6">
        <v>830165</v>
      </c>
      <c r="J7" s="6">
        <v>817812</v>
      </c>
      <c r="K7" s="6">
        <v>805047</v>
      </c>
      <c r="L7" s="6">
        <v>791174</v>
      </c>
      <c r="M7" s="6">
        <v>776911</v>
      </c>
      <c r="N7" s="6">
        <v>762360</v>
      </c>
      <c r="O7" s="6">
        <v>747516</v>
      </c>
      <c r="P7" s="6">
        <v>733954</v>
      </c>
      <c r="Q7" s="6">
        <v>722117</v>
      </c>
      <c r="R7" s="6">
        <v>711025</v>
      </c>
      <c r="S7" s="6">
        <v>699971</v>
      </c>
      <c r="T7" s="6">
        <v>689481</v>
      </c>
      <c r="U7" s="6">
        <v>679864</v>
      </c>
      <c r="V7" s="6">
        <v>672723</v>
      </c>
      <c r="W7" s="6">
        <v>664850</v>
      </c>
      <c r="X7" s="6">
        <v>659316</v>
      </c>
      <c r="Y7" s="6">
        <v>651116</v>
      </c>
      <c r="Z7" s="6">
        <v>641297</v>
      </c>
      <c r="AA7" s="6">
        <v>635007</v>
      </c>
      <c r="AB7" s="6">
        <v>627977</v>
      </c>
      <c r="AC7" s="6">
        <v>621142</v>
      </c>
      <c r="AD7" s="6">
        <v>616413.78332857275</v>
      </c>
      <c r="AE7" s="6">
        <v>610848.28146734275</v>
      </c>
      <c r="AF7" s="6">
        <v>605672.63109675574</v>
      </c>
      <c r="AG7" s="6">
        <v>600758.85643283883</v>
      </c>
      <c r="AH7" s="6">
        <v>595605.1333255535</v>
      </c>
      <c r="AI7" s="6">
        <v>590096.1069824294</v>
      </c>
      <c r="AJ7" s="6">
        <v>584142.32872240816</v>
      </c>
      <c r="AK7" s="6">
        <v>578358.79932674929</v>
      </c>
      <c r="AL7" s="6">
        <v>572877.27409900678</v>
      </c>
      <c r="AM7" s="6">
        <v>567691.10179665335</v>
      </c>
      <c r="AN7" s="6">
        <v>562607.0183932517</v>
      </c>
      <c r="AO7" s="6">
        <v>557514.8140902014</v>
      </c>
      <c r="AP7" s="6">
        <v>552834.35516259389</v>
      </c>
      <c r="AQ7" s="6">
        <v>548323.45283298148</v>
      </c>
      <c r="AR7" s="6">
        <v>544113.50831084733</v>
      </c>
      <c r="AS7" s="6">
        <v>540062.03979066515</v>
      </c>
      <c r="AT7" s="6">
        <v>536256.27133720904</v>
      </c>
      <c r="AU7" s="6">
        <v>532932.3513951347</v>
      </c>
      <c r="AV7" s="6">
        <v>529597.11559165292</v>
      </c>
      <c r="AW7" s="6">
        <v>526521.29991648532</v>
      </c>
      <c r="AX7" s="6">
        <v>523866.75381011469</v>
      </c>
      <c r="AY7" s="6">
        <v>521341.03179250832</v>
      </c>
      <c r="AZ7" s="6">
        <v>519318.61906771571</v>
      </c>
      <c r="BA7" s="6">
        <v>517140.6900439962</v>
      </c>
      <c r="BB7" s="6">
        <v>514916.8640432359</v>
      </c>
      <c r="BC7" s="6">
        <v>512752.71948928852</v>
      </c>
      <c r="BD7" s="6">
        <v>510546.93251442228</v>
      </c>
      <c r="BE7" s="6">
        <v>508123.94854170363</v>
      </c>
      <c r="BF7" s="6">
        <v>505429.0639118973</v>
      </c>
      <c r="BG7" s="6">
        <v>502655.3393679065</v>
      </c>
      <c r="BH7" s="6">
        <v>499942.74166690535</v>
      </c>
      <c r="BI7" s="6">
        <v>497503.16994688229</v>
      </c>
      <c r="BJ7" s="6">
        <v>494913.1070077765</v>
      </c>
      <c r="BK7" s="6">
        <v>492279.9872486323</v>
      </c>
      <c r="BL7" s="6">
        <v>489586.19598664355</v>
      </c>
      <c r="BM7" s="6">
        <v>487217.3939580624</v>
      </c>
      <c r="BN7" s="6">
        <v>485468.56420818949</v>
      </c>
      <c r="BO7" s="6">
        <v>483895.22131929238</v>
      </c>
      <c r="BP7" s="6">
        <v>482512.61680547183</v>
      </c>
      <c r="BQ7" s="6">
        <v>481228.19379344862</v>
      </c>
      <c r="BR7" s="6">
        <v>480401.37251493882</v>
      </c>
      <c r="BS7" s="6">
        <v>479764.73022535269</v>
      </c>
      <c r="BT7" s="6">
        <v>479110.67273196427</v>
      </c>
      <c r="BU7" s="6">
        <v>478509.07390613819</v>
      </c>
      <c r="BV7" s="6">
        <v>477894.95568501181</v>
      </c>
      <c r="BW7" s="6">
        <v>477186.52126834553</v>
      </c>
      <c r="BX7" s="6">
        <v>476494.71321757289</v>
      </c>
      <c r="BY7" s="6">
        <v>475525.18534408789</v>
      </c>
      <c r="BZ7" s="6">
        <v>474549.3429760054</v>
      </c>
      <c r="CA7" s="6">
        <v>473526.15015340492</v>
      </c>
      <c r="CB7" s="6">
        <v>472389.05441700027</v>
      </c>
      <c r="CC7" s="6">
        <v>471272.81591984729</v>
      </c>
      <c r="CD7" s="6">
        <v>470041.7670277498</v>
      </c>
    </row>
    <row r="8" spans="1:83" x14ac:dyDescent="0.25">
      <c r="A8" s="2" t="str">
        <f>"Ongehuwde samenwonende koppels zonder kind"</f>
        <v>Ongehuwde samenwonende koppels zonder kind</v>
      </c>
      <c r="B8" s="6">
        <v>38991</v>
      </c>
      <c r="C8" s="6">
        <v>42615</v>
      </c>
      <c r="D8" s="6">
        <v>46246</v>
      </c>
      <c r="E8" s="6">
        <v>51174</v>
      </c>
      <c r="F8" s="6">
        <v>56130</v>
      </c>
      <c r="G8" s="6">
        <v>60907</v>
      </c>
      <c r="H8" s="6">
        <v>65450</v>
      </c>
      <c r="I8" s="6">
        <v>70826</v>
      </c>
      <c r="J8" s="6">
        <v>77399</v>
      </c>
      <c r="K8" s="6">
        <v>83958</v>
      </c>
      <c r="L8" s="6">
        <v>90678</v>
      </c>
      <c r="M8" s="6">
        <v>98623</v>
      </c>
      <c r="N8" s="6">
        <v>105570</v>
      </c>
      <c r="O8" s="6">
        <v>111252</v>
      </c>
      <c r="P8" s="6">
        <v>116778</v>
      </c>
      <c r="Q8" s="6">
        <v>121992</v>
      </c>
      <c r="R8" s="6">
        <v>126851</v>
      </c>
      <c r="S8" s="6">
        <v>132641</v>
      </c>
      <c r="T8" s="6">
        <v>137302</v>
      </c>
      <c r="U8" s="6">
        <v>140918</v>
      </c>
      <c r="V8" s="6">
        <v>145778</v>
      </c>
      <c r="W8" s="6">
        <v>148874</v>
      </c>
      <c r="X8" s="6">
        <v>150236</v>
      </c>
      <c r="Y8" s="6">
        <v>154401</v>
      </c>
      <c r="Z8" s="6">
        <v>160191</v>
      </c>
      <c r="AA8" s="6">
        <v>164189</v>
      </c>
      <c r="AB8" s="6">
        <v>168709</v>
      </c>
      <c r="AC8" s="6">
        <v>166037</v>
      </c>
      <c r="AD8" s="6">
        <v>173226.24664518755</v>
      </c>
      <c r="AE8" s="6">
        <v>175051.78649569448</v>
      </c>
      <c r="AF8" s="6">
        <v>176713.22592122125</v>
      </c>
      <c r="AG8" s="6">
        <v>178067.13815276287</v>
      </c>
      <c r="AH8" s="6">
        <v>179255.43580404739</v>
      </c>
      <c r="AI8" s="6">
        <v>180234.29618738533</v>
      </c>
      <c r="AJ8" s="6">
        <v>181382.21152072758</v>
      </c>
      <c r="AK8" s="6">
        <v>182468.36580671216</v>
      </c>
      <c r="AL8" s="6">
        <v>183478.87974646734</v>
      </c>
      <c r="AM8" s="6">
        <v>184444.31668781565</v>
      </c>
      <c r="AN8" s="6">
        <v>185638.44115545801</v>
      </c>
      <c r="AO8" s="6">
        <v>187026.56630730501</v>
      </c>
      <c r="AP8" s="6">
        <v>188461.92916402561</v>
      </c>
      <c r="AQ8" s="6">
        <v>190082.02782083809</v>
      </c>
      <c r="AR8" s="6">
        <v>191777.84209599643</v>
      </c>
      <c r="AS8" s="6">
        <v>193574.18359086837</v>
      </c>
      <c r="AT8" s="6">
        <v>195184.4781475013</v>
      </c>
      <c r="AU8" s="6">
        <v>196692.10727643615</v>
      </c>
      <c r="AV8" s="6">
        <v>198004.29274026217</v>
      </c>
      <c r="AW8" s="6">
        <v>199173.24461813091</v>
      </c>
      <c r="AX8" s="6">
        <v>200105.82711826731</v>
      </c>
      <c r="AY8" s="6">
        <v>200993.51723823021</v>
      </c>
      <c r="AZ8" s="6">
        <v>201662.14583498728</v>
      </c>
      <c r="BA8" s="6">
        <v>202403.64474953094</v>
      </c>
      <c r="BB8" s="6">
        <v>203054.90189872507</v>
      </c>
      <c r="BC8" s="6">
        <v>203769.09215866402</v>
      </c>
      <c r="BD8" s="6">
        <v>204541.9741794905</v>
      </c>
      <c r="BE8" s="6">
        <v>205469.76427727321</v>
      </c>
      <c r="BF8" s="6">
        <v>206458.96041551774</v>
      </c>
      <c r="BG8" s="6">
        <v>207614.21771916829</v>
      </c>
      <c r="BH8" s="6">
        <v>208817.62863119814</v>
      </c>
      <c r="BI8" s="6">
        <v>210033.12240863012</v>
      </c>
      <c r="BJ8" s="6">
        <v>211322.918853073</v>
      </c>
      <c r="BK8" s="6">
        <v>212604.2046128629</v>
      </c>
      <c r="BL8" s="6">
        <v>213923.39422052004</v>
      </c>
      <c r="BM8" s="6">
        <v>215282.07624371187</v>
      </c>
      <c r="BN8" s="6">
        <v>216713.2614698307</v>
      </c>
      <c r="BO8" s="6">
        <v>218201.47535295557</v>
      </c>
      <c r="BP8" s="6">
        <v>219661.91645346038</v>
      </c>
      <c r="BQ8" s="6">
        <v>221106.10886431113</v>
      </c>
      <c r="BR8" s="6">
        <v>222584.76989953927</v>
      </c>
      <c r="BS8" s="6">
        <v>224082.14367541252</v>
      </c>
      <c r="BT8" s="6">
        <v>225528.737478369</v>
      </c>
      <c r="BU8" s="6">
        <v>226997.83994961571</v>
      </c>
      <c r="BV8" s="6">
        <v>228463.74229034947</v>
      </c>
      <c r="BW8" s="6">
        <v>229921.0459759495</v>
      </c>
      <c r="BX8" s="6">
        <v>231339.06568884989</v>
      </c>
      <c r="BY8" s="6">
        <v>232688.2263630763</v>
      </c>
      <c r="BZ8" s="6">
        <v>233967.6506277133</v>
      </c>
      <c r="CA8" s="6">
        <v>235196.78850445733</v>
      </c>
      <c r="CB8" s="6">
        <v>236374.76106498658</v>
      </c>
      <c r="CC8" s="6">
        <v>237526.9724677031</v>
      </c>
      <c r="CD8" s="6">
        <v>238611.39064410375</v>
      </c>
    </row>
    <row r="9" spans="1:83" x14ac:dyDescent="0.25">
      <c r="A9" s="2" t="str">
        <f>"Ongehuwde samenwonende koppels met kind(eren)"</f>
        <v>Ongehuwde samenwonende koppels met kind(eren)</v>
      </c>
      <c r="B9" s="6">
        <v>24785</v>
      </c>
      <c r="C9" s="6">
        <v>26940</v>
      </c>
      <c r="D9" s="6">
        <v>29187</v>
      </c>
      <c r="E9" s="6">
        <v>31857</v>
      </c>
      <c r="F9" s="6">
        <v>34398</v>
      </c>
      <c r="G9" s="6">
        <v>36853</v>
      </c>
      <c r="H9" s="6">
        <v>39382</v>
      </c>
      <c r="I9" s="6">
        <v>42273</v>
      </c>
      <c r="J9" s="6">
        <v>46642</v>
      </c>
      <c r="K9" s="6">
        <v>51549</v>
      </c>
      <c r="L9" s="6">
        <v>57339</v>
      </c>
      <c r="M9" s="6">
        <v>64448</v>
      </c>
      <c r="N9" s="6">
        <v>72208</v>
      </c>
      <c r="O9" s="6">
        <v>80062</v>
      </c>
      <c r="P9" s="6">
        <v>89365</v>
      </c>
      <c r="Q9" s="6">
        <v>99184</v>
      </c>
      <c r="R9" s="6">
        <v>109064</v>
      </c>
      <c r="S9" s="6">
        <v>119503</v>
      </c>
      <c r="T9" s="6">
        <v>130429</v>
      </c>
      <c r="U9" s="6">
        <v>140770</v>
      </c>
      <c r="V9" s="6">
        <v>151813</v>
      </c>
      <c r="W9" s="6">
        <v>161246</v>
      </c>
      <c r="X9" s="6">
        <v>167367</v>
      </c>
      <c r="Y9" s="6">
        <v>175772</v>
      </c>
      <c r="Z9" s="6">
        <v>182845</v>
      </c>
      <c r="AA9" s="6">
        <v>189901</v>
      </c>
      <c r="AB9" s="6">
        <v>196780</v>
      </c>
      <c r="AC9" s="6">
        <v>194866</v>
      </c>
      <c r="AD9" s="6">
        <v>203575.63393807955</v>
      </c>
      <c r="AE9" s="6">
        <v>206837.99437136069</v>
      </c>
      <c r="AF9" s="6">
        <v>210188.13284425595</v>
      </c>
      <c r="AG9" s="6">
        <v>213339.19781393191</v>
      </c>
      <c r="AH9" s="6">
        <v>216346.58955150552</v>
      </c>
      <c r="AI9" s="6">
        <v>219041.51384773466</v>
      </c>
      <c r="AJ9" s="6">
        <v>221459.73118297826</v>
      </c>
      <c r="AK9" s="6">
        <v>223792.04186471185</v>
      </c>
      <c r="AL9" s="6">
        <v>225807.94903207192</v>
      </c>
      <c r="AM9" s="6">
        <v>227835.50601729428</v>
      </c>
      <c r="AN9" s="6">
        <v>229802.7828109918</v>
      </c>
      <c r="AO9" s="6">
        <v>231831.60624133685</v>
      </c>
      <c r="AP9" s="6">
        <v>233932.90926020269</v>
      </c>
      <c r="AQ9" s="6">
        <v>235880.82884367707</v>
      </c>
      <c r="AR9" s="6">
        <v>237881.4913682394</v>
      </c>
      <c r="AS9" s="6">
        <v>240074.52579389783</v>
      </c>
      <c r="AT9" s="6">
        <v>242533.67495042103</v>
      </c>
      <c r="AU9" s="6">
        <v>245022.78825597034</v>
      </c>
      <c r="AV9" s="6">
        <v>247475.93572372157</v>
      </c>
      <c r="AW9" s="6">
        <v>249938.51495135223</v>
      </c>
      <c r="AX9" s="6">
        <v>252610.79363092949</v>
      </c>
      <c r="AY9" s="6">
        <v>255334.62278911186</v>
      </c>
      <c r="AZ9" s="6">
        <v>257917.52123640128</v>
      </c>
      <c r="BA9" s="6">
        <v>260380.20890823973</v>
      </c>
      <c r="BB9" s="6">
        <v>262743.42647841648</v>
      </c>
      <c r="BC9" s="6">
        <v>265090.86285623122</v>
      </c>
      <c r="BD9" s="6">
        <v>267475.06921598315</v>
      </c>
      <c r="BE9" s="6">
        <v>269679.58296749397</v>
      </c>
      <c r="BF9" s="6">
        <v>271873.26680082653</v>
      </c>
      <c r="BG9" s="6">
        <v>273967.20385818504</v>
      </c>
      <c r="BH9" s="6">
        <v>276079.69595962728</v>
      </c>
      <c r="BI9" s="6">
        <v>278297.96869271353</v>
      </c>
      <c r="BJ9" s="6">
        <v>280516.30817933829</v>
      </c>
      <c r="BK9" s="6">
        <v>282776.08642253722</v>
      </c>
      <c r="BL9" s="6">
        <v>285089.13022965519</v>
      </c>
      <c r="BM9" s="6">
        <v>287438.26227852918</v>
      </c>
      <c r="BN9" s="6">
        <v>289804.14184797503</v>
      </c>
      <c r="BO9" s="6">
        <v>292233.16403971886</v>
      </c>
      <c r="BP9" s="6">
        <v>294680.53688895487</v>
      </c>
      <c r="BQ9" s="6">
        <v>297177.67945998965</v>
      </c>
      <c r="BR9" s="6">
        <v>299683.21494386578</v>
      </c>
      <c r="BS9" s="6">
        <v>302251.83979280322</v>
      </c>
      <c r="BT9" s="6">
        <v>304900.48655184777</v>
      </c>
      <c r="BU9" s="6">
        <v>307580.00493496656</v>
      </c>
      <c r="BV9" s="6">
        <v>310327.06095761026</v>
      </c>
      <c r="BW9" s="6">
        <v>313118.00870224781</v>
      </c>
      <c r="BX9" s="6">
        <v>315900.18602970557</v>
      </c>
      <c r="BY9" s="6">
        <v>318690.12634111568</v>
      </c>
      <c r="BZ9" s="6">
        <v>321494.14774305711</v>
      </c>
      <c r="CA9" s="6">
        <v>324337.31071943301</v>
      </c>
      <c r="CB9" s="6">
        <v>327155.33399571263</v>
      </c>
      <c r="CC9" s="6">
        <v>329903.82628729381</v>
      </c>
      <c r="CD9" s="6">
        <v>332577.25446760084</v>
      </c>
    </row>
    <row r="10" spans="1:83" x14ac:dyDescent="0.25">
      <c r="A10" s="2" t="str">
        <f>"Eénoudergezinnen"</f>
        <v>Eénoudergezinnen</v>
      </c>
      <c r="B10" s="6">
        <v>147780</v>
      </c>
      <c r="C10" s="6">
        <v>149289</v>
      </c>
      <c r="D10" s="6">
        <v>152090</v>
      </c>
      <c r="E10" s="6">
        <v>154880</v>
      </c>
      <c r="F10" s="6">
        <v>158131</v>
      </c>
      <c r="G10" s="6">
        <v>161140</v>
      </c>
      <c r="H10" s="6">
        <v>164384</v>
      </c>
      <c r="I10" s="6">
        <v>168470</v>
      </c>
      <c r="J10" s="6">
        <v>172138</v>
      </c>
      <c r="K10" s="6">
        <v>175912</v>
      </c>
      <c r="L10" s="6">
        <v>179011</v>
      </c>
      <c r="M10" s="6">
        <v>183538</v>
      </c>
      <c r="N10" s="6">
        <v>188098</v>
      </c>
      <c r="O10" s="6">
        <v>193526</v>
      </c>
      <c r="P10" s="6">
        <v>197589</v>
      </c>
      <c r="Q10" s="6">
        <v>201081</v>
      </c>
      <c r="R10" s="6">
        <v>203672</v>
      </c>
      <c r="S10" s="6">
        <v>205509</v>
      </c>
      <c r="T10" s="6">
        <v>208412</v>
      </c>
      <c r="U10" s="6">
        <v>212206</v>
      </c>
      <c r="V10" s="6">
        <v>214168</v>
      </c>
      <c r="W10" s="6">
        <v>216798</v>
      </c>
      <c r="X10" s="6">
        <v>219040</v>
      </c>
      <c r="Y10" s="6">
        <v>221880</v>
      </c>
      <c r="Z10" s="6">
        <v>223582</v>
      </c>
      <c r="AA10" s="6">
        <v>225812</v>
      </c>
      <c r="AB10" s="6">
        <v>228172</v>
      </c>
      <c r="AC10" s="6">
        <v>237850</v>
      </c>
      <c r="AD10" s="6">
        <v>231553.97106955014</v>
      </c>
      <c r="AE10" s="6">
        <v>232850.16996072518</v>
      </c>
      <c r="AF10" s="6">
        <v>234071.76903502323</v>
      </c>
      <c r="AG10" s="6">
        <v>235233.81636300456</v>
      </c>
      <c r="AH10" s="6">
        <v>236460.36428896512</v>
      </c>
      <c r="AI10" s="6">
        <v>237713.92839072135</v>
      </c>
      <c r="AJ10" s="6">
        <v>238768.79215504581</v>
      </c>
      <c r="AK10" s="6">
        <v>239867.54572772951</v>
      </c>
      <c r="AL10" s="6">
        <v>240995.35788454939</v>
      </c>
      <c r="AM10" s="6">
        <v>242187.38859218854</v>
      </c>
      <c r="AN10" s="6">
        <v>243404.35338840308</v>
      </c>
      <c r="AO10" s="6">
        <v>244513.72350796722</v>
      </c>
      <c r="AP10" s="6">
        <v>245704.2102650493</v>
      </c>
      <c r="AQ10" s="6">
        <v>246982.93745327901</v>
      </c>
      <c r="AR10" s="6">
        <v>248325.9866055584</v>
      </c>
      <c r="AS10" s="6">
        <v>249683.25035163126</v>
      </c>
      <c r="AT10" s="6">
        <v>251053.66377633953</v>
      </c>
      <c r="AU10" s="6">
        <v>252534.46664194073</v>
      </c>
      <c r="AV10" s="6">
        <v>253970.47549062519</v>
      </c>
      <c r="AW10" s="6">
        <v>255380.70796996067</v>
      </c>
      <c r="AX10" s="6">
        <v>256722.70135897075</v>
      </c>
      <c r="AY10" s="6">
        <v>258108.00497675405</v>
      </c>
      <c r="AZ10" s="6">
        <v>259456.9910718113</v>
      </c>
      <c r="BA10" s="6">
        <v>260743.74008699341</v>
      </c>
      <c r="BB10" s="6">
        <v>261968.78099955269</v>
      </c>
      <c r="BC10" s="6">
        <v>263217.23735598387</v>
      </c>
      <c r="BD10" s="6">
        <v>264675.86354720592</v>
      </c>
      <c r="BE10" s="6">
        <v>266062.70217447734</v>
      </c>
      <c r="BF10" s="6">
        <v>267393.59122145176</v>
      </c>
      <c r="BG10" s="6">
        <v>268623.01022681425</v>
      </c>
      <c r="BH10" s="6">
        <v>269920.30298378016</v>
      </c>
      <c r="BI10" s="6">
        <v>271355.76920989313</v>
      </c>
      <c r="BJ10" s="6">
        <v>272712.19939517253</v>
      </c>
      <c r="BK10" s="6">
        <v>274031.27434318338</v>
      </c>
      <c r="BL10" s="6">
        <v>275284.54945148941</v>
      </c>
      <c r="BM10" s="6">
        <v>276523.62719380466</v>
      </c>
      <c r="BN10" s="6">
        <v>277853.74085274962</v>
      </c>
      <c r="BO10" s="6">
        <v>279067.27187277493</v>
      </c>
      <c r="BP10" s="6">
        <v>280222.3167304353</v>
      </c>
      <c r="BQ10" s="6">
        <v>281313.53710387886</v>
      </c>
      <c r="BR10" s="6">
        <v>282436.13586486247</v>
      </c>
      <c r="BS10" s="6">
        <v>283615.50438686163</v>
      </c>
      <c r="BT10" s="6">
        <v>284752.32431712537</v>
      </c>
      <c r="BU10" s="6">
        <v>285973.13323464902</v>
      </c>
      <c r="BV10" s="6">
        <v>287280.38074127608</v>
      </c>
      <c r="BW10" s="6">
        <v>288674.75200704031</v>
      </c>
      <c r="BX10" s="6">
        <v>290125.51951427333</v>
      </c>
      <c r="BY10" s="6">
        <v>291662.63005633943</v>
      </c>
      <c r="BZ10" s="6">
        <v>293274.87832798122</v>
      </c>
      <c r="CA10" s="6">
        <v>294993.84182560549</v>
      </c>
      <c r="CB10" s="6">
        <v>296751.37798074383</v>
      </c>
      <c r="CC10" s="6">
        <v>298550.17625593866</v>
      </c>
      <c r="CD10" s="6">
        <v>300400.53310611326</v>
      </c>
    </row>
    <row r="11" spans="1:83" ht="15.75" thickBot="1" x14ac:dyDescent="0.3">
      <c r="A11" s="3" t="str">
        <f>"Andere private huishoudenstypes"</f>
        <v>Andere private huishoudenstypes</v>
      </c>
      <c r="B11" s="8">
        <v>28348</v>
      </c>
      <c r="C11" s="8">
        <v>27148</v>
      </c>
      <c r="D11" s="8">
        <v>27866</v>
      </c>
      <c r="E11" s="8">
        <v>28184</v>
      </c>
      <c r="F11" s="8">
        <v>28513</v>
      </c>
      <c r="G11" s="8">
        <v>28698</v>
      </c>
      <c r="H11" s="8">
        <v>29022</v>
      </c>
      <c r="I11" s="8">
        <v>29068</v>
      </c>
      <c r="J11" s="8">
        <v>29455</v>
      </c>
      <c r="K11" s="8">
        <v>30292</v>
      </c>
      <c r="L11" s="8">
        <v>31812</v>
      </c>
      <c r="M11" s="8">
        <v>32679</v>
      </c>
      <c r="N11" s="8">
        <v>33825</v>
      </c>
      <c r="O11" s="8">
        <v>34329</v>
      </c>
      <c r="P11" s="8">
        <v>34969</v>
      </c>
      <c r="Q11" s="8">
        <v>35578</v>
      </c>
      <c r="R11" s="8">
        <v>36459</v>
      </c>
      <c r="S11" s="8">
        <v>37598</v>
      </c>
      <c r="T11" s="8">
        <v>36884</v>
      </c>
      <c r="U11" s="8">
        <v>37523</v>
      </c>
      <c r="V11" s="8">
        <v>38385</v>
      </c>
      <c r="W11" s="8">
        <v>39642</v>
      </c>
      <c r="X11" s="8">
        <v>41109</v>
      </c>
      <c r="Y11" s="8">
        <v>42221</v>
      </c>
      <c r="Z11" s="8">
        <v>43480</v>
      </c>
      <c r="AA11" s="8">
        <v>44568</v>
      </c>
      <c r="AB11" s="8">
        <v>45767</v>
      </c>
      <c r="AC11" s="8">
        <v>46962</v>
      </c>
      <c r="AD11" s="8">
        <v>49131.904845827696</v>
      </c>
      <c r="AE11" s="8">
        <v>49576.171550778701</v>
      </c>
      <c r="AF11" s="8">
        <v>49979.442408984549</v>
      </c>
      <c r="AG11" s="8">
        <v>50315.26986781905</v>
      </c>
      <c r="AH11" s="8">
        <v>50618.846646943923</v>
      </c>
      <c r="AI11" s="8">
        <v>50900.734161573921</v>
      </c>
      <c r="AJ11" s="8">
        <v>51185.10527166001</v>
      </c>
      <c r="AK11" s="8">
        <v>51456.950343304459</v>
      </c>
      <c r="AL11" s="8">
        <v>51709.166923865443</v>
      </c>
      <c r="AM11" s="8">
        <v>51963.878097794215</v>
      </c>
      <c r="AN11" s="8">
        <v>52260.642378155913</v>
      </c>
      <c r="AO11" s="8">
        <v>52578.126810810783</v>
      </c>
      <c r="AP11" s="8">
        <v>52903.922179205329</v>
      </c>
      <c r="AQ11" s="8">
        <v>53244.169188801068</v>
      </c>
      <c r="AR11" s="8">
        <v>53589.604267026909</v>
      </c>
      <c r="AS11" s="8">
        <v>53954.343825785007</v>
      </c>
      <c r="AT11" s="8">
        <v>54298.653628003936</v>
      </c>
      <c r="AU11" s="8">
        <v>54627.82135893761</v>
      </c>
      <c r="AV11" s="8">
        <v>54937.005550379617</v>
      </c>
      <c r="AW11" s="8">
        <v>55216.773192341119</v>
      </c>
      <c r="AX11" s="8">
        <v>55459.919059768123</v>
      </c>
      <c r="AY11" s="8">
        <v>55705.609049716608</v>
      </c>
      <c r="AZ11" s="8">
        <v>55933.463794446528</v>
      </c>
      <c r="BA11" s="8">
        <v>56160.743269177896</v>
      </c>
      <c r="BB11" s="8">
        <v>56391.256911172772</v>
      </c>
      <c r="BC11" s="8">
        <v>56631.9156029074</v>
      </c>
      <c r="BD11" s="8">
        <v>56888.051502650102</v>
      </c>
      <c r="BE11" s="8">
        <v>57169.861001580153</v>
      </c>
      <c r="BF11" s="8">
        <v>57460.192138438571</v>
      </c>
      <c r="BG11" s="8">
        <v>57775.780190619524</v>
      </c>
      <c r="BH11" s="8">
        <v>58108.040325277223</v>
      </c>
      <c r="BI11" s="8">
        <v>58450.780085320861</v>
      </c>
      <c r="BJ11" s="8">
        <v>58808.556099979716</v>
      </c>
      <c r="BK11" s="8">
        <v>59164.050324765223</v>
      </c>
      <c r="BL11" s="8">
        <v>59524.088109774435</v>
      </c>
      <c r="BM11" s="8">
        <v>59893.303437270959</v>
      </c>
      <c r="BN11" s="8">
        <v>60270.16324119622</v>
      </c>
      <c r="BO11" s="8">
        <v>60652.183296635201</v>
      </c>
      <c r="BP11" s="8">
        <v>61026.905595739954</v>
      </c>
      <c r="BQ11" s="8">
        <v>61401.166634790963</v>
      </c>
      <c r="BR11" s="8">
        <v>61778.465901553012</v>
      </c>
      <c r="BS11" s="8">
        <v>62169.200609717882</v>
      </c>
      <c r="BT11" s="8">
        <v>62551.620109734955</v>
      </c>
      <c r="BU11" s="8">
        <v>62944.455977384059</v>
      </c>
      <c r="BV11" s="8">
        <v>63339.220353528006</v>
      </c>
      <c r="BW11" s="8">
        <v>63737.76360801066</v>
      </c>
      <c r="BX11" s="8">
        <v>64128.538841234535</v>
      </c>
      <c r="BY11" s="8">
        <v>64506.254351402269</v>
      </c>
      <c r="BZ11" s="8">
        <v>64877.140355694712</v>
      </c>
      <c r="CA11" s="8">
        <v>65245.292504704019</v>
      </c>
      <c r="CB11" s="8">
        <v>65609.216770542102</v>
      </c>
      <c r="CC11" s="8">
        <v>65971.027928503201</v>
      </c>
      <c r="CD11" s="8">
        <v>66324.104391221568</v>
      </c>
    </row>
    <row r="12" spans="1:83" x14ac:dyDescent="0.25">
      <c r="A12" t="s">
        <v>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2A4CA-9194-4E71-BDA2-BEFFDE295EB6}">
  <dimension ref="A1:CE12"/>
  <sheetViews>
    <sheetView workbookViewId="0"/>
  </sheetViews>
  <sheetFormatPr defaultRowHeight="15" x14ac:dyDescent="0.25"/>
  <cols>
    <col min="1" max="1" width="50.7109375" customWidth="1"/>
    <col min="2" max="82" width="7" bestFit="1" customWidth="1"/>
  </cols>
  <sheetData>
    <row r="1" spans="1:83" x14ac:dyDescent="0.25">
      <c r="A1" s="1" t="s">
        <v>6</v>
      </c>
    </row>
    <row r="2" spans="1:83" x14ac:dyDescent="0.25">
      <c r="A2" t="s">
        <v>1</v>
      </c>
    </row>
    <row r="3" spans="1:83" ht="15.75" thickBot="1" x14ac:dyDescent="0.3">
      <c r="A3" t="s">
        <v>2</v>
      </c>
    </row>
    <row r="4" spans="1:83" x14ac:dyDescent="0.25">
      <c r="A4" s="4"/>
      <c r="B4" s="5" t="str">
        <f>"1991"</f>
        <v>1991</v>
      </c>
      <c r="C4" s="5" t="str">
        <f>"1992"</f>
        <v>1992</v>
      </c>
      <c r="D4" s="5" t="str">
        <f>"1993"</f>
        <v>1993</v>
      </c>
      <c r="E4" s="5" t="str">
        <f>"1994"</f>
        <v>1994</v>
      </c>
      <c r="F4" s="5" t="str">
        <f>"1995"</f>
        <v>1995</v>
      </c>
      <c r="G4" s="5" t="str">
        <f>"1996"</f>
        <v>1996</v>
      </c>
      <c r="H4" s="5" t="str">
        <f>"1997"</f>
        <v>1997</v>
      </c>
      <c r="I4" s="5" t="str">
        <f>"1998"</f>
        <v>1998</v>
      </c>
      <c r="J4" s="5" t="str">
        <f>"1999"</f>
        <v>1999</v>
      </c>
      <c r="K4" s="5" t="str">
        <f>"2000"</f>
        <v>2000</v>
      </c>
      <c r="L4" s="5" t="str">
        <f>"2001"</f>
        <v>2001</v>
      </c>
      <c r="M4" s="5" t="str">
        <f>"2002"</f>
        <v>2002</v>
      </c>
      <c r="N4" s="5" t="str">
        <f>"2003"</f>
        <v>2003</v>
      </c>
      <c r="O4" s="5" t="str">
        <f>"2004"</f>
        <v>2004</v>
      </c>
      <c r="P4" s="5" t="str">
        <f>"2005"</f>
        <v>2005</v>
      </c>
      <c r="Q4" s="5" t="str">
        <f>"2006"</f>
        <v>2006</v>
      </c>
      <c r="R4" s="5" t="str">
        <f>"2007"</f>
        <v>2007</v>
      </c>
      <c r="S4" s="5" t="str">
        <f>"2008"</f>
        <v>2008</v>
      </c>
      <c r="T4" s="5" t="str">
        <f>"2009"</f>
        <v>2009</v>
      </c>
      <c r="U4" s="5" t="str">
        <f>"2010"</f>
        <v>2010</v>
      </c>
      <c r="V4" s="5" t="str">
        <f>"2011"</f>
        <v>2011</v>
      </c>
      <c r="W4" s="5" t="str">
        <f>"2012"</f>
        <v>2012</v>
      </c>
      <c r="X4" s="5" t="str">
        <f>"2013"</f>
        <v>2013</v>
      </c>
      <c r="Y4" s="5" t="str">
        <f>"2014"</f>
        <v>2014</v>
      </c>
      <c r="Z4" s="5" t="str">
        <f>"2015"</f>
        <v>2015</v>
      </c>
      <c r="AA4" s="5" t="str">
        <f>"2016"</f>
        <v>2016</v>
      </c>
      <c r="AB4" s="5" t="str">
        <f>"2017"</f>
        <v>2017</v>
      </c>
      <c r="AC4" s="5" t="str">
        <f>"2018"</f>
        <v>2018</v>
      </c>
      <c r="AD4" s="5" t="str">
        <f>"2019"</f>
        <v>2019</v>
      </c>
      <c r="AE4" s="5" t="str">
        <f>"2020"</f>
        <v>2020</v>
      </c>
      <c r="AF4" s="5" t="str">
        <f>"2021"</f>
        <v>2021</v>
      </c>
      <c r="AG4" s="5" t="str">
        <f>"2022"</f>
        <v>2022</v>
      </c>
      <c r="AH4" s="5" t="str">
        <f>"2023"</f>
        <v>2023</v>
      </c>
      <c r="AI4" s="5" t="str">
        <f>"2024"</f>
        <v>2024</v>
      </c>
      <c r="AJ4" s="5" t="str">
        <f>"2025"</f>
        <v>2025</v>
      </c>
      <c r="AK4" s="5" t="str">
        <f>"2026"</f>
        <v>2026</v>
      </c>
      <c r="AL4" s="5" t="str">
        <f>"2027"</f>
        <v>2027</v>
      </c>
      <c r="AM4" s="5" t="str">
        <f>"2028"</f>
        <v>2028</v>
      </c>
      <c r="AN4" s="5" t="str">
        <f>"2029"</f>
        <v>2029</v>
      </c>
      <c r="AO4" s="5" t="str">
        <f>"2030"</f>
        <v>2030</v>
      </c>
      <c r="AP4" s="5" t="str">
        <f>"2031"</f>
        <v>2031</v>
      </c>
      <c r="AQ4" s="5" t="str">
        <f>"2032"</f>
        <v>2032</v>
      </c>
      <c r="AR4" s="5" t="str">
        <f>"2033"</f>
        <v>2033</v>
      </c>
      <c r="AS4" s="5" t="str">
        <f>"2034"</f>
        <v>2034</v>
      </c>
      <c r="AT4" s="5" t="str">
        <f>"2035"</f>
        <v>2035</v>
      </c>
      <c r="AU4" s="5" t="str">
        <f>"2036"</f>
        <v>2036</v>
      </c>
      <c r="AV4" s="5" t="str">
        <f>"2037"</f>
        <v>2037</v>
      </c>
      <c r="AW4" s="5" t="str">
        <f>"2038"</f>
        <v>2038</v>
      </c>
      <c r="AX4" s="5" t="str">
        <f>"2039"</f>
        <v>2039</v>
      </c>
      <c r="AY4" s="5" t="str">
        <f>"2040"</f>
        <v>2040</v>
      </c>
      <c r="AZ4" s="5" t="str">
        <f>"2041"</f>
        <v>2041</v>
      </c>
      <c r="BA4" s="5" t="str">
        <f>"2042"</f>
        <v>2042</v>
      </c>
      <c r="BB4" s="5" t="str">
        <f>"2043"</f>
        <v>2043</v>
      </c>
      <c r="BC4" s="5" t="str">
        <f>"2044"</f>
        <v>2044</v>
      </c>
      <c r="BD4" s="5" t="str">
        <f>"2045"</f>
        <v>2045</v>
      </c>
      <c r="BE4" s="5" t="str">
        <f>"2046"</f>
        <v>2046</v>
      </c>
      <c r="BF4" s="5" t="str">
        <f>"2047"</f>
        <v>2047</v>
      </c>
      <c r="BG4" s="5" t="str">
        <f>"2048"</f>
        <v>2048</v>
      </c>
      <c r="BH4" s="5" t="str">
        <f>"2049"</f>
        <v>2049</v>
      </c>
      <c r="BI4" s="5" t="str">
        <f>"2050"</f>
        <v>2050</v>
      </c>
      <c r="BJ4" s="5" t="str">
        <f>"2051"</f>
        <v>2051</v>
      </c>
      <c r="BK4" s="5" t="str">
        <f>"2052"</f>
        <v>2052</v>
      </c>
      <c r="BL4" s="5" t="str">
        <f>"2053"</f>
        <v>2053</v>
      </c>
      <c r="BM4" s="5" t="str">
        <f>"2054"</f>
        <v>2054</v>
      </c>
      <c r="BN4" s="5" t="str">
        <f>"2055"</f>
        <v>2055</v>
      </c>
      <c r="BO4" s="5" t="str">
        <f>"2056"</f>
        <v>2056</v>
      </c>
      <c r="BP4" s="5" t="str">
        <f>"2057"</f>
        <v>2057</v>
      </c>
      <c r="BQ4" s="5" t="str">
        <f>"2058"</f>
        <v>2058</v>
      </c>
      <c r="BR4" s="5" t="str">
        <f>"2059"</f>
        <v>2059</v>
      </c>
      <c r="BS4" s="5" t="str">
        <f>"2060"</f>
        <v>2060</v>
      </c>
      <c r="BT4" s="5" t="str">
        <f>"2061"</f>
        <v>2061</v>
      </c>
      <c r="BU4" s="5" t="str">
        <f>"2062"</f>
        <v>2062</v>
      </c>
      <c r="BV4" s="5" t="str">
        <f>"2063"</f>
        <v>2063</v>
      </c>
      <c r="BW4" s="5" t="str">
        <f>"2064"</f>
        <v>2064</v>
      </c>
      <c r="BX4" s="5" t="str">
        <f>"2065"</f>
        <v>2065</v>
      </c>
      <c r="BY4" s="5" t="str">
        <f>"2066"</f>
        <v>2066</v>
      </c>
      <c r="BZ4" s="5" t="str">
        <f>"2067"</f>
        <v>2067</v>
      </c>
      <c r="CA4" s="5" t="str">
        <f>"2068"</f>
        <v>2068</v>
      </c>
      <c r="CB4" s="5" t="str">
        <f>"2069"</f>
        <v>2069</v>
      </c>
      <c r="CC4" s="5" t="str">
        <f>"2070"</f>
        <v>2070</v>
      </c>
      <c r="CD4" s="5" t="str">
        <f>"2071"</f>
        <v>2071</v>
      </c>
      <c r="CE4" s="1"/>
    </row>
    <row r="5" spans="1:83" x14ac:dyDescent="0.25">
      <c r="A5" s="2" t="str">
        <f>"Eénpersoonshuishoudens"</f>
        <v>Eénpersoonshuishoudens</v>
      </c>
      <c r="B5" s="6">
        <v>384482</v>
      </c>
      <c r="C5" s="6">
        <v>389439</v>
      </c>
      <c r="D5" s="6">
        <v>394258</v>
      </c>
      <c r="E5" s="6">
        <v>394782</v>
      </c>
      <c r="F5" s="6">
        <v>397818</v>
      </c>
      <c r="G5" s="6">
        <v>403028</v>
      </c>
      <c r="H5" s="6">
        <v>410586</v>
      </c>
      <c r="I5" s="6">
        <v>419518</v>
      </c>
      <c r="J5" s="6">
        <v>428203</v>
      </c>
      <c r="K5" s="6">
        <v>436571</v>
      </c>
      <c r="L5" s="6">
        <v>446818</v>
      </c>
      <c r="M5" s="6">
        <v>458309</v>
      </c>
      <c r="N5" s="6">
        <v>469780</v>
      </c>
      <c r="O5" s="6">
        <v>482276</v>
      </c>
      <c r="P5" s="6">
        <v>492257</v>
      </c>
      <c r="Q5" s="6">
        <v>500758</v>
      </c>
      <c r="R5" s="6">
        <v>509323</v>
      </c>
      <c r="S5" s="6">
        <v>516428</v>
      </c>
      <c r="T5" s="6">
        <v>521412</v>
      </c>
      <c r="U5" s="6">
        <v>529776</v>
      </c>
      <c r="V5" s="6">
        <v>531337</v>
      </c>
      <c r="W5" s="6">
        <v>536529</v>
      </c>
      <c r="X5" s="6">
        <v>538932</v>
      </c>
      <c r="Y5" s="6">
        <v>542509</v>
      </c>
      <c r="Z5" s="6">
        <v>545435</v>
      </c>
      <c r="AA5" s="6">
        <v>548776</v>
      </c>
      <c r="AB5" s="6">
        <v>554618</v>
      </c>
      <c r="AC5" s="6">
        <v>577759</v>
      </c>
      <c r="AD5" s="6">
        <v>572387.92209396698</v>
      </c>
      <c r="AE5" s="6">
        <v>580363.67146528524</v>
      </c>
      <c r="AF5" s="6">
        <v>587994.05079193297</v>
      </c>
      <c r="AG5" s="6">
        <v>595603.25516036805</v>
      </c>
      <c r="AH5" s="6">
        <v>603007.8524326426</v>
      </c>
      <c r="AI5" s="6">
        <v>610488.83279352903</v>
      </c>
      <c r="AJ5" s="6">
        <v>618130.74423019658</v>
      </c>
      <c r="AK5" s="6">
        <v>625677.46279486769</v>
      </c>
      <c r="AL5" s="6">
        <v>633490.97316829243</v>
      </c>
      <c r="AM5" s="6">
        <v>641405.65816518792</v>
      </c>
      <c r="AN5" s="6">
        <v>649284.79676729068</v>
      </c>
      <c r="AO5" s="6">
        <v>657167.03990710014</v>
      </c>
      <c r="AP5" s="6">
        <v>664956.42803238367</v>
      </c>
      <c r="AQ5" s="6">
        <v>673377.73830131709</v>
      </c>
      <c r="AR5" s="6">
        <v>681520.36881177954</v>
      </c>
      <c r="AS5" s="6">
        <v>689489.00946888688</v>
      </c>
      <c r="AT5" s="6">
        <v>697090.62256945926</v>
      </c>
      <c r="AU5" s="6">
        <v>704369.60688624613</v>
      </c>
      <c r="AV5" s="6">
        <v>711316.30453361082</v>
      </c>
      <c r="AW5" s="6">
        <v>717869.82603372214</v>
      </c>
      <c r="AX5" s="6">
        <v>724073.81586384599</v>
      </c>
      <c r="AY5" s="6">
        <v>730392.73382849898</v>
      </c>
      <c r="AZ5" s="6">
        <v>736177.17603454413</v>
      </c>
      <c r="BA5" s="6">
        <v>741613.4119164478</v>
      </c>
      <c r="BB5" s="6">
        <v>746699.55220909591</v>
      </c>
      <c r="BC5" s="6">
        <v>752004.20440317364</v>
      </c>
      <c r="BD5" s="6">
        <v>757535.23119618744</v>
      </c>
      <c r="BE5" s="6">
        <v>762680.2489303234</v>
      </c>
      <c r="BF5" s="6">
        <v>767697.11388162069</v>
      </c>
      <c r="BG5" s="6">
        <v>772199.20017408766</v>
      </c>
      <c r="BH5" s="6">
        <v>776835.42249164637</v>
      </c>
      <c r="BI5" s="6">
        <v>781413.46120781812</v>
      </c>
      <c r="BJ5" s="6">
        <v>785832.05511336937</v>
      </c>
      <c r="BK5" s="6">
        <v>790314.68292838812</v>
      </c>
      <c r="BL5" s="6">
        <v>794617.02096941194</v>
      </c>
      <c r="BM5" s="6">
        <v>798857.56163634034</v>
      </c>
      <c r="BN5" s="6">
        <v>802646.34132720239</v>
      </c>
      <c r="BO5" s="6">
        <v>806356.39177491667</v>
      </c>
      <c r="BP5" s="6">
        <v>810068.17533224705</v>
      </c>
      <c r="BQ5" s="6">
        <v>813753.47553118668</v>
      </c>
      <c r="BR5" s="6">
        <v>817266.22187445988</v>
      </c>
      <c r="BS5" s="6">
        <v>820853.97855912126</v>
      </c>
      <c r="BT5" s="6">
        <v>824602.73604482273</v>
      </c>
      <c r="BU5" s="6">
        <v>828246.12000458012</v>
      </c>
      <c r="BV5" s="6">
        <v>831905.06714448263</v>
      </c>
      <c r="BW5" s="6">
        <v>835370.49801602319</v>
      </c>
      <c r="BX5" s="6">
        <v>839419.80267404171</v>
      </c>
      <c r="BY5" s="6">
        <v>843716.50188040989</v>
      </c>
      <c r="BZ5" s="6">
        <v>848184.28700587922</v>
      </c>
      <c r="CA5" s="6">
        <v>852847.92739163816</v>
      </c>
      <c r="CB5" s="6">
        <v>857433.02946453867</v>
      </c>
      <c r="CC5" s="6">
        <v>862285.17789162567</v>
      </c>
      <c r="CD5" s="6">
        <v>867168.43922029575</v>
      </c>
    </row>
    <row r="6" spans="1:83" x14ac:dyDescent="0.25">
      <c r="A6" s="2" t="str">
        <f>"Gehuwde koppels zonder kind"</f>
        <v>Gehuwde koppels zonder kind</v>
      </c>
      <c r="B6" s="6">
        <v>274117</v>
      </c>
      <c r="C6" s="6">
        <v>275071</v>
      </c>
      <c r="D6" s="6">
        <v>275726</v>
      </c>
      <c r="E6" s="6">
        <v>275362</v>
      </c>
      <c r="F6" s="6">
        <v>275882</v>
      </c>
      <c r="G6" s="6">
        <v>275803</v>
      </c>
      <c r="H6" s="6">
        <v>275931</v>
      </c>
      <c r="I6" s="6">
        <v>275988</v>
      </c>
      <c r="J6" s="6">
        <v>275535</v>
      </c>
      <c r="K6" s="6">
        <v>276074</v>
      </c>
      <c r="L6" s="6">
        <v>276193</v>
      </c>
      <c r="M6" s="6">
        <v>276194</v>
      </c>
      <c r="N6" s="6">
        <v>275540</v>
      </c>
      <c r="O6" s="6">
        <v>274733</v>
      </c>
      <c r="P6" s="6">
        <v>274475</v>
      </c>
      <c r="Q6" s="6">
        <v>274230</v>
      </c>
      <c r="R6" s="6">
        <v>274184</v>
      </c>
      <c r="S6" s="6">
        <v>274261</v>
      </c>
      <c r="T6" s="6">
        <v>273784</v>
      </c>
      <c r="U6" s="6">
        <v>272816</v>
      </c>
      <c r="V6" s="6">
        <v>272906</v>
      </c>
      <c r="W6" s="6">
        <v>271704</v>
      </c>
      <c r="X6" s="6">
        <v>269923</v>
      </c>
      <c r="Y6" s="6">
        <v>267088</v>
      </c>
      <c r="Z6" s="6">
        <v>265425</v>
      </c>
      <c r="AA6" s="6">
        <v>263777</v>
      </c>
      <c r="AB6" s="6">
        <v>262168</v>
      </c>
      <c r="AC6" s="6">
        <v>260694</v>
      </c>
      <c r="AD6" s="6">
        <v>263279.15126761433</v>
      </c>
      <c r="AE6" s="6">
        <v>264290.2523023088</v>
      </c>
      <c r="AF6" s="6">
        <v>265320.3390674261</v>
      </c>
      <c r="AG6" s="6">
        <v>266316.4476886816</v>
      </c>
      <c r="AH6" s="6">
        <v>267184.79895091447</v>
      </c>
      <c r="AI6" s="6">
        <v>267971.47352297738</v>
      </c>
      <c r="AJ6" s="6">
        <v>268811.72734922898</v>
      </c>
      <c r="AK6" s="6">
        <v>269682.32288086182</v>
      </c>
      <c r="AL6" s="6">
        <v>270249.76834561239</v>
      </c>
      <c r="AM6" s="6">
        <v>270557.36570102902</v>
      </c>
      <c r="AN6" s="6">
        <v>270652.37114075414</v>
      </c>
      <c r="AO6" s="6">
        <v>270735.15639017872</v>
      </c>
      <c r="AP6" s="6">
        <v>270839.02864768688</v>
      </c>
      <c r="AQ6" s="6">
        <v>270612.13487152662</v>
      </c>
      <c r="AR6" s="6">
        <v>270172.85943273734</v>
      </c>
      <c r="AS6" s="6">
        <v>269428.68413618463</v>
      </c>
      <c r="AT6" s="6">
        <v>268718.46616451268</v>
      </c>
      <c r="AU6" s="6">
        <v>268045.23979849939</v>
      </c>
      <c r="AV6" s="6">
        <v>267281.56806979713</v>
      </c>
      <c r="AW6" s="6">
        <v>266387.5549694958</v>
      </c>
      <c r="AX6" s="6">
        <v>265242.81966238399</v>
      </c>
      <c r="AY6" s="6">
        <v>264080.88152783248</v>
      </c>
      <c r="AZ6" s="6">
        <v>263130.7767904526</v>
      </c>
      <c r="BA6" s="6">
        <v>262241.69914003985</v>
      </c>
      <c r="BB6" s="6">
        <v>261243.25497394658</v>
      </c>
      <c r="BC6" s="6">
        <v>259899.8102411087</v>
      </c>
      <c r="BD6" s="6">
        <v>258639.16930973588</v>
      </c>
      <c r="BE6" s="6">
        <v>257602.44484772583</v>
      </c>
      <c r="BF6" s="6">
        <v>256805.33908458584</v>
      </c>
      <c r="BG6" s="6">
        <v>256071.65274596779</v>
      </c>
      <c r="BH6" s="6">
        <v>255158.61216071041</v>
      </c>
      <c r="BI6" s="6">
        <v>254323.28206618124</v>
      </c>
      <c r="BJ6" s="6">
        <v>253692.23046709428</v>
      </c>
      <c r="BK6" s="6">
        <v>253264.48607460782</v>
      </c>
      <c r="BL6" s="6">
        <v>252840.24324354142</v>
      </c>
      <c r="BM6" s="6">
        <v>252390.32047963527</v>
      </c>
      <c r="BN6" s="6">
        <v>251970.77579874091</v>
      </c>
      <c r="BO6" s="6">
        <v>251811.8671834346</v>
      </c>
      <c r="BP6" s="6">
        <v>251800.87475197186</v>
      </c>
      <c r="BQ6" s="6">
        <v>251765.38843419234</v>
      </c>
      <c r="BR6" s="6">
        <v>251752.76756175674</v>
      </c>
      <c r="BS6" s="6">
        <v>251704.51879500796</v>
      </c>
      <c r="BT6" s="6">
        <v>251722.73962490162</v>
      </c>
      <c r="BU6" s="6">
        <v>251838.25843710647</v>
      </c>
      <c r="BV6" s="6">
        <v>251893.07668937693</v>
      </c>
      <c r="BW6" s="6">
        <v>252151.55016836885</v>
      </c>
      <c r="BX6" s="6">
        <v>252321.60391987002</v>
      </c>
      <c r="BY6" s="6">
        <v>252572.78646437972</v>
      </c>
      <c r="BZ6" s="6">
        <v>252763.09350923577</v>
      </c>
      <c r="CA6" s="6">
        <v>252809.50361374064</v>
      </c>
      <c r="CB6" s="6">
        <v>252969.04983379573</v>
      </c>
      <c r="CC6" s="6">
        <v>252962.27565900976</v>
      </c>
      <c r="CD6" s="6">
        <v>252965.9882705468</v>
      </c>
    </row>
    <row r="7" spans="1:83" x14ac:dyDescent="0.25">
      <c r="A7" s="2" t="str">
        <f>"Gehuwde koppels met kind(eren)"</f>
        <v>Gehuwde koppels met kind(eren)</v>
      </c>
      <c r="B7" s="6">
        <v>450679</v>
      </c>
      <c r="C7" s="6">
        <v>448940</v>
      </c>
      <c r="D7" s="6">
        <v>446173</v>
      </c>
      <c r="E7" s="6">
        <v>442349</v>
      </c>
      <c r="F7" s="6">
        <v>437342</v>
      </c>
      <c r="G7" s="6">
        <v>430858</v>
      </c>
      <c r="H7" s="6">
        <v>424620</v>
      </c>
      <c r="I7" s="6">
        <v>417576</v>
      </c>
      <c r="J7" s="6">
        <v>410483</v>
      </c>
      <c r="K7" s="6">
        <v>402855</v>
      </c>
      <c r="L7" s="6">
        <v>394993</v>
      </c>
      <c r="M7" s="6">
        <v>386719</v>
      </c>
      <c r="N7" s="6">
        <v>378243</v>
      </c>
      <c r="O7" s="6">
        <v>369524</v>
      </c>
      <c r="P7" s="6">
        <v>361634</v>
      </c>
      <c r="Q7" s="6">
        <v>354992</v>
      </c>
      <c r="R7" s="6">
        <v>349596</v>
      </c>
      <c r="S7" s="6">
        <v>344038</v>
      </c>
      <c r="T7" s="6">
        <v>337982</v>
      </c>
      <c r="U7" s="6">
        <v>332894</v>
      </c>
      <c r="V7" s="6">
        <v>329672</v>
      </c>
      <c r="W7" s="6">
        <v>325142</v>
      </c>
      <c r="X7" s="6">
        <v>321716</v>
      </c>
      <c r="Y7" s="6">
        <v>316802</v>
      </c>
      <c r="Z7" s="6">
        <v>311700</v>
      </c>
      <c r="AA7" s="6">
        <v>306730</v>
      </c>
      <c r="AB7" s="6">
        <v>301632</v>
      </c>
      <c r="AC7" s="6">
        <v>296441</v>
      </c>
      <c r="AD7" s="6">
        <v>295776.48211228068</v>
      </c>
      <c r="AE7" s="6">
        <v>292988.88296598848</v>
      </c>
      <c r="AF7" s="6">
        <v>290431.82212909369</v>
      </c>
      <c r="AG7" s="6">
        <v>288064.32982248941</v>
      </c>
      <c r="AH7" s="6">
        <v>285741.21317824995</v>
      </c>
      <c r="AI7" s="6">
        <v>283206.18492750649</v>
      </c>
      <c r="AJ7" s="6">
        <v>280509.68179001781</v>
      </c>
      <c r="AK7" s="6">
        <v>277855.7922322927</v>
      </c>
      <c r="AL7" s="6">
        <v>275379.48000670667</v>
      </c>
      <c r="AM7" s="6">
        <v>272971.18954280682</v>
      </c>
      <c r="AN7" s="6">
        <v>270573.31256407104</v>
      </c>
      <c r="AO7" s="6">
        <v>268169.73178045754</v>
      </c>
      <c r="AP7" s="6">
        <v>266000.80936537706</v>
      </c>
      <c r="AQ7" s="6">
        <v>263846.43059692899</v>
      </c>
      <c r="AR7" s="6">
        <v>261749.13677986967</v>
      </c>
      <c r="AS7" s="6">
        <v>259781.74347551836</v>
      </c>
      <c r="AT7" s="6">
        <v>257879.00361351942</v>
      </c>
      <c r="AU7" s="6">
        <v>256121.5514514129</v>
      </c>
      <c r="AV7" s="6">
        <v>254470.44120808222</v>
      </c>
      <c r="AW7" s="6">
        <v>252791.79078346665</v>
      </c>
      <c r="AX7" s="6">
        <v>251368.220675983</v>
      </c>
      <c r="AY7" s="6">
        <v>249882.77870576587</v>
      </c>
      <c r="AZ7" s="6">
        <v>248431.72218518873</v>
      </c>
      <c r="BA7" s="6">
        <v>247025.92695360642</v>
      </c>
      <c r="BB7" s="6">
        <v>245608.02104107782</v>
      </c>
      <c r="BC7" s="6">
        <v>244154.1456492237</v>
      </c>
      <c r="BD7" s="6">
        <v>242395.28476492318</v>
      </c>
      <c r="BE7" s="6">
        <v>240603.17180206347</v>
      </c>
      <c r="BF7" s="6">
        <v>238640.41448176239</v>
      </c>
      <c r="BG7" s="6">
        <v>236773.29509823705</v>
      </c>
      <c r="BH7" s="6">
        <v>234996.62674889836</v>
      </c>
      <c r="BI7" s="6">
        <v>233174.93049740387</v>
      </c>
      <c r="BJ7" s="6">
        <v>231437.32858172699</v>
      </c>
      <c r="BK7" s="6">
        <v>229571.45494716804</v>
      </c>
      <c r="BL7" s="6">
        <v>227712.58334918274</v>
      </c>
      <c r="BM7" s="6">
        <v>225952.15461963619</v>
      </c>
      <c r="BN7" s="6">
        <v>224503.22551982329</v>
      </c>
      <c r="BO7" s="6">
        <v>223015.98401859569</v>
      </c>
      <c r="BP7" s="6">
        <v>221638.61728321982</v>
      </c>
      <c r="BQ7" s="6">
        <v>220355.61843070944</v>
      </c>
      <c r="BR7" s="6">
        <v>219336.17064774243</v>
      </c>
      <c r="BS7" s="6">
        <v>218413.90504078622</v>
      </c>
      <c r="BT7" s="6">
        <v>217523.62440826849</v>
      </c>
      <c r="BU7" s="6">
        <v>216634.15841084099</v>
      </c>
      <c r="BV7" s="6">
        <v>215804.67253803537</v>
      </c>
      <c r="BW7" s="6">
        <v>214994.31921256171</v>
      </c>
      <c r="BX7" s="6">
        <v>214079.12615808228</v>
      </c>
      <c r="BY7" s="6">
        <v>213064.81948482306</v>
      </c>
      <c r="BZ7" s="6">
        <v>212018.55273901319</v>
      </c>
      <c r="CA7" s="6">
        <v>210975.32453594799</v>
      </c>
      <c r="CB7" s="6">
        <v>209959.21091021955</v>
      </c>
      <c r="CC7" s="6">
        <v>208998.9009553392</v>
      </c>
      <c r="CD7" s="6">
        <v>208019.05172553417</v>
      </c>
    </row>
    <row r="8" spans="1:83" x14ac:dyDescent="0.25">
      <c r="A8" s="2" t="str">
        <f>"Ongehuwde samenwonende koppels zonder kind"</f>
        <v>Ongehuwde samenwonende koppels zonder kind</v>
      </c>
      <c r="B8" s="6">
        <v>27521</v>
      </c>
      <c r="C8" s="6">
        <v>29187</v>
      </c>
      <c r="D8" s="6">
        <v>31171</v>
      </c>
      <c r="E8" s="6">
        <v>34259</v>
      </c>
      <c r="F8" s="6">
        <v>37157</v>
      </c>
      <c r="G8" s="6">
        <v>39458</v>
      </c>
      <c r="H8" s="6">
        <v>41240</v>
      </c>
      <c r="I8" s="6">
        <v>43316</v>
      </c>
      <c r="J8" s="6">
        <v>45942</v>
      </c>
      <c r="K8" s="6">
        <v>48529</v>
      </c>
      <c r="L8" s="6">
        <v>50123</v>
      </c>
      <c r="M8" s="6">
        <v>52118</v>
      </c>
      <c r="N8" s="6">
        <v>53974</v>
      </c>
      <c r="O8" s="6">
        <v>55848</v>
      </c>
      <c r="P8" s="6">
        <v>58156</v>
      </c>
      <c r="Q8" s="6">
        <v>60383</v>
      </c>
      <c r="R8" s="6">
        <v>62621</v>
      </c>
      <c r="S8" s="6">
        <v>65646</v>
      </c>
      <c r="T8" s="6">
        <v>68558</v>
      </c>
      <c r="U8" s="6">
        <v>70960</v>
      </c>
      <c r="V8" s="6">
        <v>74287</v>
      </c>
      <c r="W8" s="6">
        <v>77192</v>
      </c>
      <c r="X8" s="6">
        <v>79038</v>
      </c>
      <c r="Y8" s="6">
        <v>81420</v>
      </c>
      <c r="Z8" s="6">
        <v>83982</v>
      </c>
      <c r="AA8" s="6">
        <v>87366</v>
      </c>
      <c r="AB8" s="6">
        <v>90409</v>
      </c>
      <c r="AC8" s="6">
        <v>88698</v>
      </c>
      <c r="AD8" s="6">
        <v>92741.598888752895</v>
      </c>
      <c r="AE8" s="6">
        <v>93726.494526138325</v>
      </c>
      <c r="AF8" s="6">
        <v>94728.857579824355</v>
      </c>
      <c r="AG8" s="6">
        <v>95616.684647531103</v>
      </c>
      <c r="AH8" s="6">
        <v>96386.632684695782</v>
      </c>
      <c r="AI8" s="6">
        <v>97185.147257073753</v>
      </c>
      <c r="AJ8" s="6">
        <v>97937.632866192638</v>
      </c>
      <c r="AK8" s="6">
        <v>98745.494884539017</v>
      </c>
      <c r="AL8" s="6">
        <v>99462.322592968645</v>
      </c>
      <c r="AM8" s="6">
        <v>100059.94154929172</v>
      </c>
      <c r="AN8" s="6">
        <v>100702.8640989976</v>
      </c>
      <c r="AO8" s="6">
        <v>101354.11575296332</v>
      </c>
      <c r="AP8" s="6">
        <v>101945.75158619822</v>
      </c>
      <c r="AQ8" s="6">
        <v>102537.8732497567</v>
      </c>
      <c r="AR8" s="6">
        <v>103151.89407364611</v>
      </c>
      <c r="AS8" s="6">
        <v>103668.86870739552</v>
      </c>
      <c r="AT8" s="6">
        <v>104210.56120634137</v>
      </c>
      <c r="AU8" s="6">
        <v>104668.29831118304</v>
      </c>
      <c r="AV8" s="6">
        <v>104975.53469207458</v>
      </c>
      <c r="AW8" s="6">
        <v>105321.81553647654</v>
      </c>
      <c r="AX8" s="6">
        <v>105569.20839839848</v>
      </c>
      <c r="AY8" s="6">
        <v>105751.07052658088</v>
      </c>
      <c r="AZ8" s="6">
        <v>105915.80568926742</v>
      </c>
      <c r="BA8" s="6">
        <v>106056.95647744679</v>
      </c>
      <c r="BB8" s="6">
        <v>106233.43111609521</v>
      </c>
      <c r="BC8" s="6">
        <v>106478.11896023405</v>
      </c>
      <c r="BD8" s="6">
        <v>106784.75955601476</v>
      </c>
      <c r="BE8" s="6">
        <v>107147.35655049994</v>
      </c>
      <c r="BF8" s="6">
        <v>107590.79723829791</v>
      </c>
      <c r="BG8" s="6">
        <v>108092.14461394616</v>
      </c>
      <c r="BH8" s="6">
        <v>108620.77908084434</v>
      </c>
      <c r="BI8" s="6">
        <v>109163.78328499777</v>
      </c>
      <c r="BJ8" s="6">
        <v>109730.5382395597</v>
      </c>
      <c r="BK8" s="6">
        <v>110305.72270210342</v>
      </c>
      <c r="BL8" s="6">
        <v>110907.28955937699</v>
      </c>
      <c r="BM8" s="6">
        <v>111542.51160745931</v>
      </c>
      <c r="BN8" s="6">
        <v>112161.78992701555</v>
      </c>
      <c r="BO8" s="6">
        <v>112797.65380302478</v>
      </c>
      <c r="BP8" s="6">
        <v>113373.39900036989</v>
      </c>
      <c r="BQ8" s="6">
        <v>113894.43047904428</v>
      </c>
      <c r="BR8" s="6">
        <v>114394.40134703663</v>
      </c>
      <c r="BS8" s="6">
        <v>114851.0784028886</v>
      </c>
      <c r="BT8" s="6">
        <v>115239.5645980228</v>
      </c>
      <c r="BU8" s="6">
        <v>115605.14463660063</v>
      </c>
      <c r="BV8" s="6">
        <v>115962.47508115822</v>
      </c>
      <c r="BW8" s="6">
        <v>116308.50456467477</v>
      </c>
      <c r="BX8" s="6">
        <v>116632.12775554322</v>
      </c>
      <c r="BY8" s="6">
        <v>116910.30530733119</v>
      </c>
      <c r="BZ8" s="6">
        <v>117153.47380773989</v>
      </c>
      <c r="CA8" s="6">
        <v>117415.1731691559</v>
      </c>
      <c r="CB8" s="6">
        <v>117667.97896997826</v>
      </c>
      <c r="CC8" s="6">
        <v>117912.66503510397</v>
      </c>
      <c r="CD8" s="6">
        <v>118154.5744848442</v>
      </c>
    </row>
    <row r="9" spans="1:83" x14ac:dyDescent="0.25">
      <c r="A9" s="2" t="str">
        <f>"Ongehuwde samenwonende koppels met kind(eren)"</f>
        <v>Ongehuwde samenwonende koppels met kind(eren)</v>
      </c>
      <c r="B9" s="6">
        <v>26015</v>
      </c>
      <c r="C9" s="6">
        <v>28226</v>
      </c>
      <c r="D9" s="6">
        <v>30723</v>
      </c>
      <c r="E9" s="6">
        <v>33453</v>
      </c>
      <c r="F9" s="6">
        <v>35784</v>
      </c>
      <c r="G9" s="6">
        <v>37889</v>
      </c>
      <c r="H9" s="6">
        <v>40171</v>
      </c>
      <c r="I9" s="6">
        <v>42644</v>
      </c>
      <c r="J9" s="6">
        <v>45453</v>
      </c>
      <c r="K9" s="6">
        <v>49019</v>
      </c>
      <c r="L9" s="6">
        <v>52185</v>
      </c>
      <c r="M9" s="6">
        <v>55588</v>
      </c>
      <c r="N9" s="6">
        <v>59157</v>
      </c>
      <c r="O9" s="6">
        <v>62717</v>
      </c>
      <c r="P9" s="6">
        <v>67066</v>
      </c>
      <c r="Q9" s="6">
        <v>71828</v>
      </c>
      <c r="R9" s="6">
        <v>77226</v>
      </c>
      <c r="S9" s="6">
        <v>83014</v>
      </c>
      <c r="T9" s="6">
        <v>89304</v>
      </c>
      <c r="U9" s="6">
        <v>95495</v>
      </c>
      <c r="V9" s="6">
        <v>102451</v>
      </c>
      <c r="W9" s="6">
        <v>108428</v>
      </c>
      <c r="X9" s="6">
        <v>114254</v>
      </c>
      <c r="Y9" s="6">
        <v>120104</v>
      </c>
      <c r="Z9" s="6">
        <v>125750</v>
      </c>
      <c r="AA9" s="6">
        <v>131704</v>
      </c>
      <c r="AB9" s="6">
        <v>136625</v>
      </c>
      <c r="AC9" s="6">
        <v>133751</v>
      </c>
      <c r="AD9" s="6">
        <v>140400.33311647974</v>
      </c>
      <c r="AE9" s="6">
        <v>142278.15329202006</v>
      </c>
      <c r="AF9" s="6">
        <v>144124.55502660872</v>
      </c>
      <c r="AG9" s="6">
        <v>145953.04552699637</v>
      </c>
      <c r="AH9" s="6">
        <v>147621.50447556167</v>
      </c>
      <c r="AI9" s="6">
        <v>149206.94710717653</v>
      </c>
      <c r="AJ9" s="6">
        <v>150584.78611114272</v>
      </c>
      <c r="AK9" s="6">
        <v>151978.15328421898</v>
      </c>
      <c r="AL9" s="6">
        <v>153306.20669083574</v>
      </c>
      <c r="AM9" s="6">
        <v>154499.82385348211</v>
      </c>
      <c r="AN9" s="6">
        <v>155747.42852351427</v>
      </c>
      <c r="AO9" s="6">
        <v>156963.11819040327</v>
      </c>
      <c r="AP9" s="6">
        <v>158198.35706854143</v>
      </c>
      <c r="AQ9" s="6">
        <v>159359.52619853235</v>
      </c>
      <c r="AR9" s="6">
        <v>160448.30928949034</v>
      </c>
      <c r="AS9" s="6">
        <v>161666.59084489974</v>
      </c>
      <c r="AT9" s="6">
        <v>162883.07697835792</v>
      </c>
      <c r="AU9" s="6">
        <v>164062.258025847</v>
      </c>
      <c r="AV9" s="6">
        <v>165082.2162779159</v>
      </c>
      <c r="AW9" s="6">
        <v>166124.12656071398</v>
      </c>
      <c r="AX9" s="6">
        <v>167210.74886303194</v>
      </c>
      <c r="AY9" s="6">
        <v>168258.24256074495</v>
      </c>
      <c r="AZ9" s="6">
        <v>169160.35997384557</v>
      </c>
      <c r="BA9" s="6">
        <v>169895.19152438085</v>
      </c>
      <c r="BB9" s="6">
        <v>170679.84732402305</v>
      </c>
      <c r="BC9" s="6">
        <v>171500.84931606724</v>
      </c>
      <c r="BD9" s="6">
        <v>172311.04509682261</v>
      </c>
      <c r="BE9" s="6">
        <v>173020.44391285468</v>
      </c>
      <c r="BF9" s="6">
        <v>173660.81552582275</v>
      </c>
      <c r="BG9" s="6">
        <v>174359.44707826889</v>
      </c>
      <c r="BH9" s="6">
        <v>175065.31562212418</v>
      </c>
      <c r="BI9" s="6">
        <v>175837.07087424406</v>
      </c>
      <c r="BJ9" s="6">
        <v>176583.60094420283</v>
      </c>
      <c r="BK9" s="6">
        <v>177326.25959846558</v>
      </c>
      <c r="BL9" s="6">
        <v>178247.49990484418</v>
      </c>
      <c r="BM9" s="6">
        <v>179188.70832538794</v>
      </c>
      <c r="BN9" s="6">
        <v>180189.45872987469</v>
      </c>
      <c r="BO9" s="6">
        <v>181245.07172043787</v>
      </c>
      <c r="BP9" s="6">
        <v>182292.43522091574</v>
      </c>
      <c r="BQ9" s="6">
        <v>183433.68299883016</v>
      </c>
      <c r="BR9" s="6">
        <v>184554.47412623547</v>
      </c>
      <c r="BS9" s="6">
        <v>185712.46571787345</v>
      </c>
      <c r="BT9" s="6">
        <v>186907.34458442853</v>
      </c>
      <c r="BU9" s="6">
        <v>188099.13085671814</v>
      </c>
      <c r="BV9" s="6">
        <v>189356.44939574809</v>
      </c>
      <c r="BW9" s="6">
        <v>190559.33768544576</v>
      </c>
      <c r="BX9" s="6">
        <v>191723.96068271526</v>
      </c>
      <c r="BY9" s="6">
        <v>192862.8103866668</v>
      </c>
      <c r="BZ9" s="6">
        <v>193986.86703861997</v>
      </c>
      <c r="CA9" s="6">
        <v>195121.05801744972</v>
      </c>
      <c r="CB9" s="6">
        <v>196198.46109914652</v>
      </c>
      <c r="CC9" s="6">
        <v>197222.46321795584</v>
      </c>
      <c r="CD9" s="6">
        <v>198191.22512614558</v>
      </c>
    </row>
    <row r="10" spans="1:83" x14ac:dyDescent="0.25">
      <c r="A10" s="2" t="str">
        <f>"Eénoudergezinnen"</f>
        <v>Eénoudergezinnen</v>
      </c>
      <c r="B10" s="6">
        <v>120647</v>
      </c>
      <c r="C10" s="6">
        <v>122574</v>
      </c>
      <c r="D10" s="6">
        <v>125291</v>
      </c>
      <c r="E10" s="6">
        <v>127738</v>
      </c>
      <c r="F10" s="6">
        <v>130434</v>
      </c>
      <c r="G10" s="6">
        <v>133585</v>
      </c>
      <c r="H10" s="6">
        <v>136981</v>
      </c>
      <c r="I10" s="6">
        <v>140665</v>
      </c>
      <c r="J10" s="6">
        <v>144085</v>
      </c>
      <c r="K10" s="6">
        <v>146948</v>
      </c>
      <c r="L10" s="6">
        <v>150934</v>
      </c>
      <c r="M10" s="6">
        <v>156090</v>
      </c>
      <c r="N10" s="6">
        <v>161381</v>
      </c>
      <c r="O10" s="6">
        <v>167570</v>
      </c>
      <c r="P10" s="6">
        <v>172212</v>
      </c>
      <c r="Q10" s="6">
        <v>176318</v>
      </c>
      <c r="R10" s="6">
        <v>178787</v>
      </c>
      <c r="S10" s="6">
        <v>180111</v>
      </c>
      <c r="T10" s="6">
        <v>181927</v>
      </c>
      <c r="U10" s="6">
        <v>183862</v>
      </c>
      <c r="V10" s="6">
        <v>184299</v>
      </c>
      <c r="W10" s="6">
        <v>185708</v>
      </c>
      <c r="X10" s="6">
        <v>186052</v>
      </c>
      <c r="Y10" s="6">
        <v>187677</v>
      </c>
      <c r="Z10" s="6">
        <v>189343</v>
      </c>
      <c r="AA10" s="6">
        <v>189463</v>
      </c>
      <c r="AB10" s="6">
        <v>190811</v>
      </c>
      <c r="AC10" s="6">
        <v>198890</v>
      </c>
      <c r="AD10" s="6">
        <v>193050.36440023861</v>
      </c>
      <c r="AE10" s="6">
        <v>193967.71801089341</v>
      </c>
      <c r="AF10" s="6">
        <v>194893.69296949383</v>
      </c>
      <c r="AG10" s="6">
        <v>195862.71489537728</v>
      </c>
      <c r="AH10" s="6">
        <v>196756.48013047499</v>
      </c>
      <c r="AI10" s="6">
        <v>197554.98363877746</v>
      </c>
      <c r="AJ10" s="6">
        <v>198326.3999182299</v>
      </c>
      <c r="AK10" s="6">
        <v>199164.77432157355</v>
      </c>
      <c r="AL10" s="6">
        <v>200119.16221475389</v>
      </c>
      <c r="AM10" s="6">
        <v>201051.27839035046</v>
      </c>
      <c r="AN10" s="6">
        <v>201970.44256460667</v>
      </c>
      <c r="AO10" s="6">
        <v>202884.58050929487</v>
      </c>
      <c r="AP10" s="6">
        <v>203810.73502696585</v>
      </c>
      <c r="AQ10" s="6">
        <v>204825.63057322748</v>
      </c>
      <c r="AR10" s="6">
        <v>205824.1787735215</v>
      </c>
      <c r="AS10" s="6">
        <v>206884.26773506106</v>
      </c>
      <c r="AT10" s="6">
        <v>207874.79060549082</v>
      </c>
      <c r="AU10" s="6">
        <v>208833.63401096032</v>
      </c>
      <c r="AV10" s="6">
        <v>209769.93852312377</v>
      </c>
      <c r="AW10" s="6">
        <v>210609.16902800734</v>
      </c>
      <c r="AX10" s="6">
        <v>211467.80628509651</v>
      </c>
      <c r="AY10" s="6">
        <v>212200.77486145974</v>
      </c>
      <c r="AZ10" s="6">
        <v>212887.25086303393</v>
      </c>
      <c r="BA10" s="6">
        <v>213531.75016318078</v>
      </c>
      <c r="BB10" s="6">
        <v>214110.08303212555</v>
      </c>
      <c r="BC10" s="6">
        <v>214797.11381252922</v>
      </c>
      <c r="BD10" s="6">
        <v>215451.17763469915</v>
      </c>
      <c r="BE10" s="6">
        <v>216096.99980386172</v>
      </c>
      <c r="BF10" s="6">
        <v>216614.17688587541</v>
      </c>
      <c r="BG10" s="6">
        <v>217100.87439877162</v>
      </c>
      <c r="BH10" s="6">
        <v>217617.63973726393</v>
      </c>
      <c r="BI10" s="6">
        <v>218129.76837905703</v>
      </c>
      <c r="BJ10" s="6">
        <v>218560.6093413714</v>
      </c>
      <c r="BK10" s="6">
        <v>218880.17818865358</v>
      </c>
      <c r="BL10" s="6">
        <v>219263.35603200112</v>
      </c>
      <c r="BM10" s="6">
        <v>219660.48958105044</v>
      </c>
      <c r="BN10" s="6">
        <v>220042.30491430426</v>
      </c>
      <c r="BO10" s="6">
        <v>220383.49752476104</v>
      </c>
      <c r="BP10" s="6">
        <v>220569.49921779003</v>
      </c>
      <c r="BQ10" s="6">
        <v>220844.34866259061</v>
      </c>
      <c r="BR10" s="6">
        <v>221113.25775499197</v>
      </c>
      <c r="BS10" s="6">
        <v>221464.47373430757</v>
      </c>
      <c r="BT10" s="6">
        <v>221799.06813180473</v>
      </c>
      <c r="BU10" s="6">
        <v>222100.52837132852</v>
      </c>
      <c r="BV10" s="6">
        <v>222528.68509416893</v>
      </c>
      <c r="BW10" s="6">
        <v>223019.85445992707</v>
      </c>
      <c r="BX10" s="6">
        <v>223627.23902158189</v>
      </c>
      <c r="BY10" s="6">
        <v>224270.83816245277</v>
      </c>
      <c r="BZ10" s="6">
        <v>225038.86998305577</v>
      </c>
      <c r="CA10" s="6">
        <v>225901.18860228523</v>
      </c>
      <c r="CB10" s="6">
        <v>226794.41245653294</v>
      </c>
      <c r="CC10" s="6">
        <v>227729.43700270943</v>
      </c>
      <c r="CD10" s="6">
        <v>228706.80110249278</v>
      </c>
    </row>
    <row r="11" spans="1:83" ht="15.75" thickBot="1" x14ac:dyDescent="0.3">
      <c r="A11" s="3" t="str">
        <f>"Andere private huishoudenstypes"</f>
        <v>Andere private huishoudenstypes</v>
      </c>
      <c r="B11" s="8">
        <v>18955</v>
      </c>
      <c r="C11" s="8">
        <v>19158</v>
      </c>
      <c r="D11" s="8">
        <v>19282</v>
      </c>
      <c r="E11" s="8">
        <v>19526</v>
      </c>
      <c r="F11" s="8">
        <v>19920</v>
      </c>
      <c r="G11" s="8">
        <v>20270</v>
      </c>
      <c r="H11" s="8">
        <v>20334</v>
      </c>
      <c r="I11" s="8">
        <v>20372</v>
      </c>
      <c r="J11" s="8">
        <v>20382</v>
      </c>
      <c r="K11" s="8">
        <v>20462</v>
      </c>
      <c r="L11" s="8">
        <v>21041</v>
      </c>
      <c r="M11" s="8">
        <v>21216</v>
      </c>
      <c r="N11" s="8">
        <v>21655</v>
      </c>
      <c r="O11" s="8">
        <v>22180</v>
      </c>
      <c r="P11" s="8">
        <v>22621</v>
      </c>
      <c r="Q11" s="8">
        <v>23161</v>
      </c>
      <c r="R11" s="8">
        <v>23529</v>
      </c>
      <c r="S11" s="8">
        <v>24224</v>
      </c>
      <c r="T11" s="8">
        <v>23795</v>
      </c>
      <c r="U11" s="8">
        <v>24188</v>
      </c>
      <c r="V11" s="8">
        <v>24461</v>
      </c>
      <c r="W11" s="8">
        <v>25120</v>
      </c>
      <c r="X11" s="8">
        <v>25823</v>
      </c>
      <c r="Y11" s="8">
        <v>26339</v>
      </c>
      <c r="Z11" s="8">
        <v>26677</v>
      </c>
      <c r="AA11" s="8">
        <v>26955</v>
      </c>
      <c r="AB11" s="8">
        <v>27138</v>
      </c>
      <c r="AC11" s="8">
        <v>27519</v>
      </c>
      <c r="AD11" s="8">
        <v>28103.867695910845</v>
      </c>
      <c r="AE11" s="8">
        <v>28352.008918441625</v>
      </c>
      <c r="AF11" s="8">
        <v>28588.144622775701</v>
      </c>
      <c r="AG11" s="8">
        <v>28811.701490255604</v>
      </c>
      <c r="AH11" s="8">
        <v>29021.317996332404</v>
      </c>
      <c r="AI11" s="8">
        <v>29226.473012194088</v>
      </c>
      <c r="AJ11" s="8">
        <v>29431.351834975656</v>
      </c>
      <c r="AK11" s="8">
        <v>29634.121872398642</v>
      </c>
      <c r="AL11" s="8">
        <v>29827.149621948251</v>
      </c>
      <c r="AM11" s="8">
        <v>30020.036901963122</v>
      </c>
      <c r="AN11" s="8">
        <v>30221.53968700991</v>
      </c>
      <c r="AO11" s="8">
        <v>30422.968623894929</v>
      </c>
      <c r="AP11" s="8">
        <v>30610.99328325643</v>
      </c>
      <c r="AQ11" s="8">
        <v>30795.021521934308</v>
      </c>
      <c r="AR11" s="8">
        <v>30979.819871708325</v>
      </c>
      <c r="AS11" s="8">
        <v>31161.011708508599</v>
      </c>
      <c r="AT11" s="8">
        <v>31331.423439405131</v>
      </c>
      <c r="AU11" s="8">
        <v>31488.174250594824</v>
      </c>
      <c r="AV11" s="8">
        <v>31630.689499065287</v>
      </c>
      <c r="AW11" s="8">
        <v>31768.520366482346</v>
      </c>
      <c r="AX11" s="8">
        <v>31893.927901950516</v>
      </c>
      <c r="AY11" s="8">
        <v>32015.496294731554</v>
      </c>
      <c r="AZ11" s="8">
        <v>32129.285013520181</v>
      </c>
      <c r="BA11" s="8">
        <v>32239.213451878302</v>
      </c>
      <c r="BB11" s="8">
        <v>32348.185527761918</v>
      </c>
      <c r="BC11" s="8">
        <v>32464.849044266364</v>
      </c>
      <c r="BD11" s="8">
        <v>32589.080873331415</v>
      </c>
      <c r="BE11" s="8">
        <v>32724.945652658505</v>
      </c>
      <c r="BF11" s="8">
        <v>32863.773573312625</v>
      </c>
      <c r="BG11" s="8">
        <v>33005.648273646104</v>
      </c>
      <c r="BH11" s="8">
        <v>33148.312603069637</v>
      </c>
      <c r="BI11" s="8">
        <v>33299.645188111492</v>
      </c>
      <c r="BJ11" s="8">
        <v>33451.059006000527</v>
      </c>
      <c r="BK11" s="8">
        <v>33608.485521590505</v>
      </c>
      <c r="BL11" s="8">
        <v>33763.252435064263</v>
      </c>
      <c r="BM11" s="8">
        <v>33914.854485941039</v>
      </c>
      <c r="BN11" s="8">
        <v>34065.816493741317</v>
      </c>
      <c r="BO11" s="8">
        <v>34208.642358854304</v>
      </c>
      <c r="BP11" s="8">
        <v>34350.294139646918</v>
      </c>
      <c r="BQ11" s="8">
        <v>34485.923067634809</v>
      </c>
      <c r="BR11" s="8">
        <v>34612.506860977694</v>
      </c>
      <c r="BS11" s="8">
        <v>34734.583446533325</v>
      </c>
      <c r="BT11" s="8">
        <v>34852.779082019311</v>
      </c>
      <c r="BU11" s="8">
        <v>34971.247132218399</v>
      </c>
      <c r="BV11" s="8">
        <v>35079.627475781715</v>
      </c>
      <c r="BW11" s="8">
        <v>35191.670266422625</v>
      </c>
      <c r="BX11" s="8">
        <v>35296.645327130747</v>
      </c>
      <c r="BY11" s="8">
        <v>35403.253737453786</v>
      </c>
      <c r="BZ11" s="8">
        <v>35511.253002044148</v>
      </c>
      <c r="CA11" s="8">
        <v>35624.6105879643</v>
      </c>
      <c r="CB11" s="8">
        <v>35742.867911840425</v>
      </c>
      <c r="CC11" s="8">
        <v>35866.312474253493</v>
      </c>
      <c r="CD11" s="8">
        <v>35990.025775620503</v>
      </c>
    </row>
    <row r="12" spans="1:83" x14ac:dyDescent="0.25">
      <c r="A12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Brussels Hoofdstedelijk Gewest</vt:lpstr>
      <vt:lpstr>Vlaams Gewest</vt:lpstr>
      <vt:lpstr>Waals Gewest incl. Duitst. Gem.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Duyck</dc:creator>
  <cp:lastModifiedBy>Johan Duyck</cp:lastModifiedBy>
  <dcterms:created xsi:type="dcterms:W3CDTF">2019-01-07T14:31:16Z</dcterms:created>
  <dcterms:modified xsi:type="dcterms:W3CDTF">2019-01-07T14:31:17Z</dcterms:modified>
</cp:coreProperties>
</file>