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0920" windowHeight="10095"/>
  </bookViews>
  <sheets>
    <sheet name="Blad3" sheetId="3" r:id="rId1"/>
  </sheets>
  <calcPr calcId="145621"/>
</workbook>
</file>

<file path=xl/calcChain.xml><?xml version="1.0" encoding="utf-8"?>
<calcChain xmlns="http://schemas.openxmlformats.org/spreadsheetml/2006/main">
  <c r="E93" i="3" l="1"/>
  <c r="E86" i="3"/>
  <c r="E80" i="3"/>
  <c r="Q72" i="3"/>
  <c r="R71" i="3" s="1"/>
  <c r="O72" i="3"/>
  <c r="P70" i="3" s="1"/>
  <c r="M72" i="3"/>
  <c r="N69" i="3" s="1"/>
  <c r="K72" i="3"/>
  <c r="L68" i="3" s="1"/>
  <c r="I72" i="3"/>
  <c r="J71" i="3" s="1"/>
  <c r="G72" i="3"/>
  <c r="H70" i="3" s="1"/>
  <c r="E72" i="3"/>
  <c r="F69" i="3" s="1"/>
  <c r="L71" i="3"/>
  <c r="R70" i="3"/>
  <c r="L70" i="3"/>
  <c r="L66" i="3"/>
  <c r="L65" i="3"/>
  <c r="I60" i="3"/>
  <c r="J59" i="3" s="1"/>
  <c r="G60" i="3"/>
  <c r="H58" i="3" s="1"/>
  <c r="E60" i="3"/>
  <c r="F57" i="3" s="1"/>
  <c r="G48" i="3"/>
  <c r="H46" i="3" s="1"/>
  <c r="E48" i="3"/>
  <c r="F46" i="3" s="1"/>
  <c r="K36" i="3"/>
  <c r="L35" i="3" s="1"/>
  <c r="I36" i="3"/>
  <c r="J34" i="3" s="1"/>
  <c r="G36" i="3"/>
  <c r="H35" i="3" s="1"/>
  <c r="E36" i="3"/>
  <c r="F34" i="3" s="1"/>
  <c r="I24" i="3"/>
  <c r="J21" i="3" s="1"/>
  <c r="G24" i="3"/>
  <c r="H20" i="3" s="1"/>
  <c r="E24" i="3"/>
  <c r="F23" i="3" s="1"/>
  <c r="E12" i="3"/>
  <c r="F10" i="3" s="1"/>
  <c r="L67" i="3" l="1"/>
  <c r="L72" i="3" s="1"/>
  <c r="H57" i="3"/>
  <c r="F35" i="3"/>
  <c r="F18" i="3"/>
  <c r="J19" i="3"/>
  <c r="F32" i="3"/>
  <c r="F56" i="3"/>
  <c r="L69" i="3"/>
  <c r="F20" i="3"/>
  <c r="J17" i="3"/>
  <c r="F22" i="3"/>
  <c r="F31" i="3"/>
  <c r="F7" i="3"/>
  <c r="J22" i="3"/>
  <c r="P69" i="3"/>
  <c r="F8" i="3"/>
  <c r="J20" i="3"/>
  <c r="J23" i="3"/>
  <c r="F29" i="3"/>
  <c r="F33" i="3"/>
  <c r="F44" i="3"/>
  <c r="J54" i="3"/>
  <c r="P65" i="3"/>
  <c r="J70" i="3"/>
  <c r="F4" i="3"/>
  <c r="F43" i="3"/>
  <c r="J58" i="3"/>
  <c r="H67" i="3"/>
  <c r="H71" i="3"/>
  <c r="F11" i="3"/>
  <c r="J18" i="3"/>
  <c r="F30" i="3"/>
  <c r="F47" i="3"/>
  <c r="J66" i="3"/>
  <c r="H68" i="3"/>
  <c r="J29" i="3"/>
  <c r="J31" i="3"/>
  <c r="J33" i="3"/>
  <c r="J35" i="3"/>
  <c r="H55" i="3"/>
  <c r="N68" i="3"/>
  <c r="F5" i="3"/>
  <c r="F9" i="3"/>
  <c r="F17" i="3"/>
  <c r="F19" i="3"/>
  <c r="F41" i="3"/>
  <c r="F45" i="3"/>
  <c r="H59" i="3"/>
  <c r="H65" i="3"/>
  <c r="P67" i="3"/>
  <c r="P68" i="3"/>
  <c r="F6" i="3"/>
  <c r="H19" i="3"/>
  <c r="F21" i="3"/>
  <c r="J30" i="3"/>
  <c r="J32" i="3"/>
  <c r="F42" i="3"/>
  <c r="H53" i="3"/>
  <c r="H56" i="3"/>
  <c r="R66" i="3"/>
  <c r="F68" i="3"/>
  <c r="H69" i="3"/>
  <c r="P71" i="3"/>
  <c r="J65" i="3"/>
  <c r="R65" i="3"/>
  <c r="F67" i="3"/>
  <c r="N67" i="3"/>
  <c r="J69" i="3"/>
  <c r="R69" i="3"/>
  <c r="F71" i="3"/>
  <c r="N71" i="3"/>
  <c r="F66" i="3"/>
  <c r="N66" i="3"/>
  <c r="J68" i="3"/>
  <c r="R68" i="3"/>
  <c r="F70" i="3"/>
  <c r="N70" i="3"/>
  <c r="F65" i="3"/>
  <c r="N65" i="3"/>
  <c r="H66" i="3"/>
  <c r="P66" i="3"/>
  <c r="J67" i="3"/>
  <c r="R67" i="3"/>
  <c r="J53" i="3"/>
  <c r="F55" i="3"/>
  <c r="J57" i="3"/>
  <c r="F59" i="3"/>
  <c r="F54" i="3"/>
  <c r="J56" i="3"/>
  <c r="F58" i="3"/>
  <c r="F53" i="3"/>
  <c r="H54" i="3"/>
  <c r="J55" i="3"/>
  <c r="H41" i="3"/>
  <c r="H43" i="3"/>
  <c r="H45" i="3"/>
  <c r="H47" i="3"/>
  <c r="H42" i="3"/>
  <c r="H44" i="3"/>
  <c r="L29" i="3"/>
  <c r="L30" i="3"/>
  <c r="L31" i="3"/>
  <c r="L32" i="3"/>
  <c r="L33" i="3"/>
  <c r="L34" i="3"/>
  <c r="H29" i="3"/>
  <c r="H30" i="3"/>
  <c r="H31" i="3"/>
  <c r="H32" i="3"/>
  <c r="H33" i="3"/>
  <c r="H34" i="3"/>
  <c r="H17" i="3"/>
  <c r="H21" i="3"/>
  <c r="H23" i="3"/>
  <c r="H18" i="3"/>
  <c r="H22" i="3"/>
  <c r="J24" i="3" l="1"/>
  <c r="F24" i="3"/>
  <c r="P72" i="3"/>
  <c r="F36" i="3"/>
  <c r="F72" i="3"/>
  <c r="H72" i="3"/>
  <c r="J36" i="3"/>
  <c r="H60" i="3"/>
  <c r="J60" i="3"/>
  <c r="F48" i="3"/>
  <c r="F12" i="3"/>
  <c r="R72" i="3"/>
  <c r="J72" i="3"/>
  <c r="N72" i="3"/>
  <c r="F60" i="3"/>
  <c r="H48" i="3"/>
  <c r="L36" i="3"/>
  <c r="H36" i="3"/>
  <c r="H24" i="3"/>
</calcChain>
</file>

<file path=xl/sharedStrings.xml><?xml version="1.0" encoding="utf-8"?>
<sst xmlns="http://schemas.openxmlformats.org/spreadsheetml/2006/main" count="179" uniqueCount="71">
  <si>
    <t>%</t>
  </si>
  <si>
    <t>Wat was de belangrijkste reden om geen andere studie aan te vatten?</t>
  </si>
  <si>
    <t>In welke mate beantwoordt uw studieniveau aan de eisen van uw huidige job?</t>
  </si>
  <si>
    <t xml:space="preserve">Zou u bereid zijn om te verhuizen voor een job? </t>
  </si>
  <si>
    <r>
      <t xml:space="preserve">Zou u overwegen om een job te aanvaarden waarbij u enkele reis </t>
    </r>
    <r>
      <rPr>
        <u/>
        <sz val="10"/>
        <color theme="1"/>
        <rFont val="Arial"/>
        <family val="2"/>
      </rPr>
      <t>meer</t>
    </r>
    <r>
      <rPr>
        <sz val="10"/>
        <color theme="1"/>
        <rFont val="Arial"/>
        <family val="2"/>
      </rPr>
      <t xml:space="preserve"> dan een uur onderweg bent om van thuis naar uw werk te gaan? </t>
    </r>
  </si>
  <si>
    <t>Betaalde en onbetaalde werkervaring</t>
  </si>
  <si>
    <t>Enkel betaalde werkervaring</t>
  </si>
  <si>
    <t>Enkel onbetaalde werkervaring</t>
  </si>
  <si>
    <t>Geen werkervaring</t>
  </si>
  <si>
    <t>Ja</t>
  </si>
  <si>
    <t>Neen</t>
  </si>
  <si>
    <t>Te hoge studiekosten</t>
  </si>
  <si>
    <t>Om familiale redenen</t>
  </si>
  <si>
    <t>Om eigen gezondheidsredenen</t>
  </si>
  <si>
    <t>Om een andere redenen (ENQ. Geef een omschrijving)</t>
  </si>
  <si>
    <t>De studie beantwoordde niet aan uw noden of interesse</t>
  </si>
  <si>
    <t>De studiekosten zouden te hoog geweest zijn</t>
  </si>
  <si>
    <t>Grotendeels</t>
  </si>
  <si>
    <t>In zekere mate</t>
  </si>
  <si>
    <t>Zeer weinig</t>
  </si>
  <si>
    <t>Helemaal niet</t>
  </si>
  <si>
    <t>Respondent is momenteel meer dan 1 uur (enkele richting) aan het pendelen of zou bereid zijn dit te doen</t>
  </si>
  <si>
    <t>Respondent is momenteel niet meer dan 1 uur (enkele richting) aan het pendelen of is niet bereid dit te doen</t>
  </si>
  <si>
    <t>Totaal</t>
  </si>
  <si>
    <t>Respondent is verhuisd of is bereid te verhuizen binnen België</t>
  </si>
  <si>
    <t>Respondent is verhuisd of is bereid te verhuizen naar een ander EU-land</t>
  </si>
  <si>
    <t>Respondent is verhuisd of is bereid te verhuizen naar een land buiten de EU</t>
  </si>
  <si>
    <t xml:space="preserve">Respondent is niet verhuisd of is niet bereid te verhuizen voor een job </t>
  </si>
  <si>
    <t>Aard van de werkervaring die deel uitmaakte van het onderwijsprogramma</t>
  </si>
  <si>
    <t>Vrijwillig onderdeel van het curriculum</t>
  </si>
  <si>
    <t>verplicht onderdeel van het onderwijsprogramma, minstens 6 maanden en betaald</t>
  </si>
  <si>
    <t>verplicht onderdeel van het onderwijsprogramma, minder dan 6 maanden en betaald of onbetaald</t>
  </si>
  <si>
    <t>Wat was de belangrijkste reden dat u de begonnen studie niet met succes heeft beëindigd?</t>
  </si>
  <si>
    <t>De studie voldeed niet aan de behoeften of interesse</t>
  </si>
  <si>
    <t>Om een andere reden</t>
  </si>
  <si>
    <t>Maakte minstens één van deze werkervaringen deel uit van uw onderwijsprogramma zoals bijvoorbeeld een betaalde of onbetaalde stage, alternerend leren, enz.</t>
  </si>
  <si>
    <t xml:space="preserve">Heeft u tijdens uw studie die geleid heeft tot het hoogste onderwijsniveau (on)betaalde arbeid verricht? </t>
  </si>
  <si>
    <t>Het al behaalde onderwijsniveau is voldoende</t>
  </si>
  <si>
    <t>Wou gaan werken</t>
  </si>
  <si>
    <t>Was niet geslaagd voor het ingangsexamen of de studie zou te moeilijk geweest zijn</t>
  </si>
  <si>
    <t>Wou beginnen werken</t>
  </si>
  <si>
    <t>Was niet geslaagd voor de laatste of eerdere examens</t>
  </si>
  <si>
    <t>Methode waarop de job gevonden werd</t>
  </si>
  <si>
    <t>rechtstreekse sollicitatie</t>
  </si>
  <si>
    <t>familie, vrienden of kennissen</t>
  </si>
  <si>
    <t>advertentie</t>
  </si>
  <si>
    <t>uitzend-, wervings- of selectiebureau</t>
  </si>
  <si>
    <t>werkgever nam zelf contact op</t>
  </si>
  <si>
    <t>onderwijsinstelling</t>
  </si>
  <si>
    <t>openbare dienst voor arbeidsbemiddeling</t>
  </si>
  <si>
    <t>andere</t>
  </si>
  <si>
    <t>Laaggeschoolden</t>
  </si>
  <si>
    <t>Middengeschoolden</t>
  </si>
  <si>
    <t>Hooggeschoolden</t>
  </si>
  <si>
    <t>15-19</t>
  </si>
  <si>
    <t>20-24</t>
  </si>
  <si>
    <t>25-29</t>
  </si>
  <si>
    <t>30-34</t>
  </si>
  <si>
    <t>Man</t>
  </si>
  <si>
    <t>Vrouw</t>
  </si>
  <si>
    <t>Secundair</t>
  </si>
  <si>
    <t>Tertiair</t>
  </si>
  <si>
    <t>Quartair</t>
  </si>
  <si>
    <t>Industrie</t>
  </si>
  <si>
    <t>Bouwnijverheid</t>
  </si>
  <si>
    <t>Verschaffen van accommodatie en maaltijden</t>
  </si>
  <si>
    <t>Vrije beroepen, wetenschappelijke en technische activiteiten</t>
  </si>
  <si>
    <t>Openbaar bestuur, defensie; verplichte sociale verzekeringen</t>
  </si>
  <si>
    <t>Onderwijs</t>
  </si>
  <si>
    <t>Menselijke gezondheidszorg,  maatschappelijke dienstverlening</t>
  </si>
  <si>
    <t>Aantal (x1.000)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</si>
</sst>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"/>
    <numFmt numFmtId="165" formatCode="###0.0"/>
    <numFmt numFmtId="168" formatCode="0.0%"/>
    <numFmt numFmtId="169" formatCode="[Red][&lt;5000]#,###,;[Black][&gt;=5000]#,###,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1F74B6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/>
    <xf numFmtId="165" fontId="5" fillId="0" borderId="1" xfId="1" applyNumberFormat="1" applyFont="1" applyBorder="1" applyAlignment="1">
      <alignment horizontal="right" vertical="center"/>
    </xf>
    <xf numFmtId="0" fontId="5" fillId="0" borderId="2" xfId="1" applyFont="1" applyBorder="1" applyAlignment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7" fillId="3" borderId="4" xfId="0" applyNumberFormat="1" applyFont="1" applyFill="1" applyBorder="1" applyAlignment="1" applyProtection="1">
      <alignment horizontal="center" vertical="center"/>
    </xf>
    <xf numFmtId="0" fontId="7" fillId="3" borderId="5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0" fillId="0" borderId="0" xfId="0" applyNumberFormat="1"/>
    <xf numFmtId="164" fontId="0" fillId="0" borderId="0" xfId="0" applyNumberFormat="1"/>
    <xf numFmtId="0" fontId="9" fillId="0" borderId="0" xfId="0" applyFont="1"/>
    <xf numFmtId="0" fontId="10" fillId="0" borderId="0" xfId="0" applyFont="1"/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justify" vertical="center"/>
    </xf>
    <xf numFmtId="0" fontId="7" fillId="3" borderId="4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left" vertical="center"/>
    </xf>
    <xf numFmtId="168" fontId="0" fillId="0" borderId="0" xfId="2" applyNumberFormat="1" applyFont="1"/>
    <xf numFmtId="168" fontId="2" fillId="2" borderId="4" xfId="2" applyNumberFormat="1" applyFont="1" applyFill="1" applyBorder="1" applyAlignment="1">
      <alignment horizontal="right" vertical="center"/>
    </xf>
    <xf numFmtId="168" fontId="4" fillId="2" borderId="4" xfId="2" applyNumberFormat="1" applyFont="1" applyFill="1" applyBorder="1" applyAlignment="1">
      <alignment horizontal="right" vertical="center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169" fontId="2" fillId="2" borderId="4" xfId="0" applyNumberFormat="1" applyFont="1" applyFill="1" applyBorder="1" applyAlignment="1">
      <alignment horizontal="right" vertical="center"/>
    </xf>
  </cellXfs>
  <cellStyles count="3">
    <cellStyle name="Normal" xfId="0" builtinId="0"/>
    <cellStyle name="Pourcentage" xfId="2" builtinId="5"/>
    <cellStyle name="Standaard_WORKSTUD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7"/>
  <sheetViews>
    <sheetView tabSelected="1" topLeftCell="D4" workbookViewId="0">
      <selection activeCell="D1" sqref="D1"/>
    </sheetView>
  </sheetViews>
  <sheetFormatPr baseColWidth="10" defaultColWidth="9.140625" defaultRowHeight="15" x14ac:dyDescent="0.25"/>
  <cols>
    <col min="1" max="1" width="9.140625" style="1" hidden="1" customWidth="1"/>
    <col min="2" max="3" width="9.140625" hidden="1" customWidth="1"/>
    <col min="4" max="4" width="33.5703125" style="1" customWidth="1"/>
    <col min="5" max="5" width="11.85546875" customWidth="1"/>
    <col min="7" max="7" width="10.85546875" bestFit="1" customWidth="1"/>
    <col min="9" max="9" width="10.85546875" bestFit="1" customWidth="1"/>
    <col min="11" max="11" width="10.85546875" bestFit="1" customWidth="1"/>
    <col min="13" max="13" width="11" customWidth="1"/>
    <col min="15" max="15" width="10.85546875" customWidth="1"/>
    <col min="17" max="17" width="10.85546875" customWidth="1"/>
  </cols>
  <sheetData>
    <row r="1" spans="4:10" x14ac:dyDescent="0.25">
      <c r="D1" s="15"/>
    </row>
    <row r="2" spans="4:10" x14ac:dyDescent="0.25">
      <c r="D2" s="16"/>
    </row>
    <row r="3" spans="4:10" ht="25.5" x14ac:dyDescent="0.25">
      <c r="D3" s="17" t="s">
        <v>42</v>
      </c>
      <c r="E3" s="17" t="s">
        <v>70</v>
      </c>
      <c r="F3" s="17" t="s">
        <v>0</v>
      </c>
    </row>
    <row r="4" spans="4:10" x14ac:dyDescent="0.25">
      <c r="D4" s="4" t="s">
        <v>43</v>
      </c>
      <c r="E4" s="24">
        <v>334153.09999999998</v>
      </c>
      <c r="F4" s="20">
        <f>E4/$E$12</f>
        <v>0.26043108797419268</v>
      </c>
    </row>
    <row r="5" spans="4:10" x14ac:dyDescent="0.25">
      <c r="D5" s="4" t="s">
        <v>44</v>
      </c>
      <c r="E5" s="24">
        <v>314255</v>
      </c>
      <c r="F5" s="20">
        <f t="shared" ref="F5:F11" si="0">E5/$E$12</f>
        <v>0.24492297558014553</v>
      </c>
    </row>
    <row r="6" spans="4:10" x14ac:dyDescent="0.25">
      <c r="D6" s="4" t="s">
        <v>45</v>
      </c>
      <c r="E6" s="24">
        <v>222747.6</v>
      </c>
      <c r="F6" s="20">
        <f t="shared" si="0"/>
        <v>0.17360425449184905</v>
      </c>
    </row>
    <row r="7" spans="4:10" ht="25.5" x14ac:dyDescent="0.25">
      <c r="D7" s="4" t="s">
        <v>46</v>
      </c>
      <c r="E7" s="24">
        <v>126213.7</v>
      </c>
      <c r="F7" s="20">
        <f t="shared" si="0"/>
        <v>9.8367997209208483E-2</v>
      </c>
    </row>
    <row r="8" spans="4:10" x14ac:dyDescent="0.25">
      <c r="D8" s="4" t="s">
        <v>47</v>
      </c>
      <c r="E8" s="24">
        <v>100873.2</v>
      </c>
      <c r="F8" s="20">
        <f t="shared" si="0"/>
        <v>7.8618205916504535E-2</v>
      </c>
    </row>
    <row r="9" spans="4:10" x14ac:dyDescent="0.25">
      <c r="D9" s="4" t="s">
        <v>48</v>
      </c>
      <c r="E9" s="24">
        <v>90297.83</v>
      </c>
      <c r="F9" s="20">
        <f t="shared" si="0"/>
        <v>7.0376010602950248E-2</v>
      </c>
    </row>
    <row r="10" spans="4:10" ht="25.5" x14ac:dyDescent="0.25">
      <c r="D10" s="4" t="s">
        <v>49</v>
      </c>
      <c r="E10" s="24">
        <v>81403.78</v>
      </c>
      <c r="F10" s="20">
        <f t="shared" si="0"/>
        <v>6.3444196658992022E-2</v>
      </c>
    </row>
    <row r="11" spans="4:10" x14ac:dyDescent="0.25">
      <c r="D11" s="4" t="s">
        <v>50</v>
      </c>
      <c r="E11" s="24">
        <v>13132.64</v>
      </c>
      <c r="F11" s="20">
        <f t="shared" si="0"/>
        <v>1.0235271566157554E-2</v>
      </c>
    </row>
    <row r="12" spans="4:10" x14ac:dyDescent="0.25">
      <c r="D12" s="4" t="s">
        <v>23</v>
      </c>
      <c r="E12" s="24">
        <f>SUM(E4:E11)</f>
        <v>1283076.8499999999</v>
      </c>
      <c r="F12" s="20">
        <f>SUM(F4:F11)</f>
        <v>1.0000000000000002</v>
      </c>
    </row>
    <row r="13" spans="4:10" x14ac:dyDescent="0.25">
      <c r="D13" s="16"/>
    </row>
    <row r="14" spans="4:10" x14ac:dyDescent="0.25">
      <c r="D14" s="14"/>
    </row>
    <row r="15" spans="4:10" ht="25.5" x14ac:dyDescent="0.25">
      <c r="D15" s="17" t="s">
        <v>42</v>
      </c>
      <c r="E15" s="22" t="s">
        <v>51</v>
      </c>
      <c r="F15" s="23"/>
      <c r="G15" s="22" t="s">
        <v>52</v>
      </c>
      <c r="H15" s="23"/>
      <c r="I15" s="22" t="s">
        <v>53</v>
      </c>
      <c r="J15" s="23"/>
    </row>
    <row r="16" spans="4:10" ht="25.5" x14ac:dyDescent="0.25">
      <c r="D16" s="17"/>
      <c r="E16" s="17" t="s">
        <v>70</v>
      </c>
      <c r="F16" s="17" t="s">
        <v>0</v>
      </c>
      <c r="G16" s="17" t="s">
        <v>70</v>
      </c>
      <c r="H16" s="17" t="s">
        <v>0</v>
      </c>
      <c r="I16" s="17" t="s">
        <v>70</v>
      </c>
      <c r="J16" s="17" t="s">
        <v>0</v>
      </c>
    </row>
    <row r="17" spans="4:12" x14ac:dyDescent="0.25">
      <c r="D17" s="4" t="s">
        <v>43</v>
      </c>
      <c r="E17" s="24">
        <v>40056.199999999997</v>
      </c>
      <c r="F17" s="20">
        <f>E17/$E$24</f>
        <v>0.23585152568196321</v>
      </c>
      <c r="G17" s="24">
        <v>136747</v>
      </c>
      <c r="H17" s="20">
        <f>G17/$G$24</f>
        <v>0.25296699332651956</v>
      </c>
      <c r="I17" s="24">
        <v>157350</v>
      </c>
      <c r="J17" s="20">
        <f>I17/$I$24</f>
        <v>0.28121590357699122</v>
      </c>
    </row>
    <row r="18" spans="4:12" x14ac:dyDescent="0.25">
      <c r="D18" s="4" t="s">
        <v>44</v>
      </c>
      <c r="E18" s="24">
        <v>62081.599999999999</v>
      </c>
      <c r="F18" s="20">
        <f t="shared" ref="F18:F23" si="1">E18/$E$24</f>
        <v>0.36553742184174653</v>
      </c>
      <c r="G18" s="24">
        <v>167835</v>
      </c>
      <c r="H18" s="20">
        <f t="shared" ref="H18:H23" si="2">G18/$G$24</f>
        <v>0.31047639308325897</v>
      </c>
      <c r="I18" s="24">
        <v>84338.2</v>
      </c>
      <c r="J18" s="20">
        <f t="shared" ref="J18:J23" si="3">I18/$I$24</f>
        <v>0.15072922223741342</v>
      </c>
    </row>
    <row r="19" spans="4:12" x14ac:dyDescent="0.25">
      <c r="D19" s="4" t="s">
        <v>45</v>
      </c>
      <c r="E19" s="24">
        <v>20306</v>
      </c>
      <c r="F19" s="20">
        <f t="shared" si="1"/>
        <v>0.11956204234295678</v>
      </c>
      <c r="G19" s="24">
        <v>83375</v>
      </c>
      <c r="H19" s="20">
        <f t="shared" si="2"/>
        <v>0.15423463087744937</v>
      </c>
      <c r="I19" s="24">
        <v>119066</v>
      </c>
      <c r="J19" s="20">
        <f t="shared" si="3"/>
        <v>0.21279474277278701</v>
      </c>
    </row>
    <row r="20" spans="4:12" ht="25.5" x14ac:dyDescent="0.25">
      <c r="D20" s="4" t="s">
        <v>46</v>
      </c>
      <c r="E20" s="24">
        <v>16645.900000000001</v>
      </c>
      <c r="F20" s="20">
        <f t="shared" si="1"/>
        <v>9.8011316883513458E-2</v>
      </c>
      <c r="G20" s="24">
        <v>56701.7</v>
      </c>
      <c r="H20" s="20">
        <f t="shared" si="2"/>
        <v>0.10489194326385452</v>
      </c>
      <c r="I20" s="24">
        <v>52866</v>
      </c>
      <c r="J20" s="20">
        <f t="shared" si="3"/>
        <v>9.4482109682244797E-2</v>
      </c>
    </row>
    <row r="21" spans="4:12" x14ac:dyDescent="0.25">
      <c r="D21" s="4" t="s">
        <v>47</v>
      </c>
      <c r="E21" s="24">
        <v>7518.05</v>
      </c>
      <c r="F21" s="21">
        <f t="shared" si="1"/>
        <v>4.4266394781663852E-2</v>
      </c>
      <c r="G21" s="24">
        <v>33933.800000000003</v>
      </c>
      <c r="H21" s="20">
        <f t="shared" si="2"/>
        <v>6.2773818497981318E-2</v>
      </c>
      <c r="I21" s="24">
        <v>59421.4</v>
      </c>
      <c r="J21" s="20">
        <f t="shared" si="3"/>
        <v>0.10619791987804149</v>
      </c>
    </row>
    <row r="22" spans="4:12" x14ac:dyDescent="0.25">
      <c r="D22" s="4" t="s">
        <v>48</v>
      </c>
      <c r="E22" s="24">
        <v>6953.16</v>
      </c>
      <c r="F22" s="21">
        <f t="shared" si="1"/>
        <v>4.0940313716997606E-2</v>
      </c>
      <c r="G22" s="24">
        <v>23371.3</v>
      </c>
      <c r="H22" s="20">
        <f t="shared" si="2"/>
        <v>4.3234348769129023E-2</v>
      </c>
      <c r="I22" s="24">
        <v>59973.4</v>
      </c>
      <c r="J22" s="20">
        <f t="shared" si="3"/>
        <v>0.10718445422042788</v>
      </c>
    </row>
    <row r="23" spans="4:12" ht="25.5" x14ac:dyDescent="0.25">
      <c r="D23" s="4" t="s">
        <v>49</v>
      </c>
      <c r="E23" s="24">
        <v>16275.6</v>
      </c>
      <c r="F23" s="20">
        <f t="shared" si="1"/>
        <v>9.5830984751158643E-2</v>
      </c>
      <c r="G23" s="24">
        <v>38608.699999999997</v>
      </c>
      <c r="H23" s="20">
        <f t="shared" si="2"/>
        <v>7.1421872181807247E-2</v>
      </c>
      <c r="I23" s="24">
        <v>26519.5</v>
      </c>
      <c r="J23" s="20">
        <f t="shared" si="3"/>
        <v>4.7395647632094182E-2</v>
      </c>
    </row>
    <row r="24" spans="4:12" x14ac:dyDescent="0.25">
      <c r="D24" s="4" t="s">
        <v>23</v>
      </c>
      <c r="E24" s="24">
        <f>SUM(E17:E23)</f>
        <v>169836.50999999998</v>
      </c>
      <c r="F24" s="20">
        <f>SUM(F17:F23)</f>
        <v>1</v>
      </c>
      <c r="G24" s="24">
        <f t="shared" ref="G24:I24" si="4">SUM(G17:G23)</f>
        <v>540572.5</v>
      </c>
      <c r="H24" s="20">
        <f>SUM(H17:H23)</f>
        <v>1</v>
      </c>
      <c r="I24" s="24">
        <f t="shared" si="4"/>
        <v>559534.5</v>
      </c>
      <c r="J24" s="20">
        <f>SUM(J17:J23)</f>
        <v>1</v>
      </c>
    </row>
    <row r="25" spans="4:12" x14ac:dyDescent="0.25">
      <c r="D25" s="14"/>
    </row>
    <row r="26" spans="4:12" x14ac:dyDescent="0.25">
      <c r="D26" s="14"/>
    </row>
    <row r="27" spans="4:12" ht="25.5" x14ac:dyDescent="0.25">
      <c r="D27" s="17" t="s">
        <v>42</v>
      </c>
      <c r="E27" s="22" t="s">
        <v>54</v>
      </c>
      <c r="F27" s="23"/>
      <c r="G27" s="22" t="s">
        <v>55</v>
      </c>
      <c r="H27" s="23"/>
      <c r="I27" s="22" t="s">
        <v>56</v>
      </c>
      <c r="J27" s="23"/>
      <c r="K27" s="22" t="s">
        <v>57</v>
      </c>
      <c r="L27" s="23"/>
    </row>
    <row r="28" spans="4:12" ht="25.5" x14ac:dyDescent="0.25">
      <c r="D28" s="17"/>
      <c r="E28" s="17" t="s">
        <v>70</v>
      </c>
      <c r="F28" s="17" t="s">
        <v>0</v>
      </c>
      <c r="G28" s="17" t="s">
        <v>70</v>
      </c>
      <c r="H28" s="17" t="s">
        <v>0</v>
      </c>
      <c r="I28" s="17" t="s">
        <v>70</v>
      </c>
      <c r="J28" s="17" t="s">
        <v>0</v>
      </c>
      <c r="K28" s="17" t="s">
        <v>70</v>
      </c>
      <c r="L28" s="17" t="s">
        <v>0</v>
      </c>
    </row>
    <row r="29" spans="4:12" x14ac:dyDescent="0.25">
      <c r="D29" s="4" t="s">
        <v>43</v>
      </c>
      <c r="E29" s="24">
        <v>7959.19</v>
      </c>
      <c r="F29" s="20">
        <f>E29/$E$36</f>
        <v>0.25429288313544873</v>
      </c>
      <c r="G29" s="24">
        <v>56128</v>
      </c>
      <c r="H29" s="20">
        <f>G29/$G$36</f>
        <v>0.23301683485189223</v>
      </c>
      <c r="I29" s="24">
        <v>121081</v>
      </c>
      <c r="J29" s="20">
        <f>I29/$I$36</f>
        <v>0.24500712068828059</v>
      </c>
      <c r="K29" s="24">
        <v>148985</v>
      </c>
      <c r="L29" s="20">
        <f>K29/$K$36</f>
        <v>0.29585299431388756</v>
      </c>
    </row>
    <row r="30" spans="4:12" x14ac:dyDescent="0.25">
      <c r="D30" s="4" t="s">
        <v>44</v>
      </c>
      <c r="E30" s="24">
        <v>11341.2</v>
      </c>
      <c r="F30" s="20">
        <f t="shared" ref="F30:F35" si="5">E30/$E$36</f>
        <v>0.36234672701817039</v>
      </c>
      <c r="G30" s="24">
        <v>69452.2</v>
      </c>
      <c r="H30" s="20">
        <f t="shared" ref="H30:H35" si="6">G30/$G$36</f>
        <v>0.2883325936698366</v>
      </c>
      <c r="I30" s="24">
        <v>121377</v>
      </c>
      <c r="J30" s="20">
        <f t="shared" ref="J30:J35" si="7">I30/$I$36</f>
        <v>0.24560607599690648</v>
      </c>
      <c r="K30" s="24">
        <v>112085</v>
      </c>
      <c r="L30" s="20">
        <f t="shared" ref="L30:L35" si="8">K30/$K$36</f>
        <v>0.22257732568830477</v>
      </c>
    </row>
    <row r="31" spans="4:12" x14ac:dyDescent="0.25">
      <c r="D31" s="4" t="s">
        <v>45</v>
      </c>
      <c r="E31" s="24">
        <v>1189</v>
      </c>
      <c r="F31" s="20">
        <f t="shared" si="5"/>
        <v>3.7988066379625138E-2</v>
      </c>
      <c r="G31" s="24">
        <v>39367</v>
      </c>
      <c r="H31" s="20">
        <f t="shared" si="6"/>
        <v>0.16343311248600415</v>
      </c>
      <c r="I31" s="24">
        <v>84776</v>
      </c>
      <c r="J31" s="20">
        <f t="shared" si="7"/>
        <v>0.17154403798671697</v>
      </c>
      <c r="K31" s="24">
        <v>97417</v>
      </c>
      <c r="L31" s="20">
        <f t="shared" si="8"/>
        <v>0.19344975096201619</v>
      </c>
    </row>
    <row r="32" spans="4:12" ht="25.5" x14ac:dyDescent="0.25">
      <c r="D32" s="4" t="s">
        <v>46</v>
      </c>
      <c r="E32" s="24">
        <v>842.15300000000002</v>
      </c>
      <c r="F32" s="20">
        <f t="shared" si="5"/>
        <v>2.690644580807439E-2</v>
      </c>
      <c r="G32" s="24">
        <v>28238.3</v>
      </c>
      <c r="H32" s="20">
        <f t="shared" si="6"/>
        <v>0.11723202835658117</v>
      </c>
      <c r="I32" s="24">
        <v>45409.8</v>
      </c>
      <c r="J32" s="20">
        <f t="shared" si="7"/>
        <v>9.1886624235269651E-2</v>
      </c>
      <c r="K32" s="24">
        <v>51723.4</v>
      </c>
      <c r="L32" s="20">
        <f t="shared" si="8"/>
        <v>0.10271183519209942</v>
      </c>
    </row>
    <row r="33" spans="4:12" x14ac:dyDescent="0.25">
      <c r="D33" s="4" t="s">
        <v>47</v>
      </c>
      <c r="E33" s="24">
        <v>3380.6</v>
      </c>
      <c r="F33" s="20">
        <f t="shared" si="5"/>
        <v>0.10800879495623274</v>
      </c>
      <c r="G33" s="24">
        <v>20594.099999999999</v>
      </c>
      <c r="H33" s="20">
        <f t="shared" si="6"/>
        <v>8.5496935551299766E-2</v>
      </c>
      <c r="I33" s="24">
        <v>41418.5</v>
      </c>
      <c r="J33" s="20">
        <f t="shared" si="7"/>
        <v>8.3810238007842264E-2</v>
      </c>
      <c r="K33" s="24">
        <v>35480.1</v>
      </c>
      <c r="L33" s="20">
        <f t="shared" si="8"/>
        <v>7.0456044726356082E-2</v>
      </c>
    </row>
    <row r="34" spans="4:12" x14ac:dyDescent="0.25">
      <c r="D34" s="4" t="s">
        <v>48</v>
      </c>
      <c r="E34" s="24">
        <v>4282.6000000000004</v>
      </c>
      <c r="F34" s="20">
        <f t="shared" si="5"/>
        <v>0.13682732807181044</v>
      </c>
      <c r="G34" s="24">
        <v>14831.2</v>
      </c>
      <c r="H34" s="20">
        <f t="shared" si="6"/>
        <v>6.1572108057571698E-2</v>
      </c>
      <c r="I34" s="24">
        <v>40712.800000000003</v>
      </c>
      <c r="J34" s="20">
        <f t="shared" si="7"/>
        <v>8.2382255706162241E-2</v>
      </c>
      <c r="K34" s="24">
        <v>30471.3</v>
      </c>
      <c r="L34" s="20">
        <f t="shared" si="8"/>
        <v>6.0509617381862349E-2</v>
      </c>
    </row>
    <row r="35" spans="4:12" ht="25.5" x14ac:dyDescent="0.25">
      <c r="D35" s="4" t="s">
        <v>49</v>
      </c>
      <c r="E35" s="24">
        <v>2304.56</v>
      </c>
      <c r="F35" s="20">
        <f t="shared" si="5"/>
        <v>7.3629754630638269E-2</v>
      </c>
      <c r="G35" s="24">
        <v>12264.5</v>
      </c>
      <c r="H35" s="20">
        <f t="shared" si="6"/>
        <v>5.0916387026814287E-2</v>
      </c>
      <c r="I35" s="24">
        <v>39418.699999999997</v>
      </c>
      <c r="J35" s="20">
        <f t="shared" si="7"/>
        <v>7.9763647378821828E-2</v>
      </c>
      <c r="K35" s="24">
        <v>27416</v>
      </c>
      <c r="L35" s="20">
        <f t="shared" si="8"/>
        <v>5.4442431735473647E-2</v>
      </c>
    </row>
    <row r="36" spans="4:12" x14ac:dyDescent="0.25">
      <c r="D36" s="4" t="s">
        <v>23</v>
      </c>
      <c r="E36" s="24">
        <f t="shared" ref="E36:L36" si="9">SUM(E29:E35)</f>
        <v>31299.302999999996</v>
      </c>
      <c r="F36" s="20">
        <f t="shared" si="9"/>
        <v>1.0000000000000002</v>
      </c>
      <c r="G36" s="24">
        <f t="shared" si="9"/>
        <v>240875.30000000002</v>
      </c>
      <c r="H36" s="20">
        <f t="shared" si="9"/>
        <v>1</v>
      </c>
      <c r="I36" s="24">
        <f t="shared" si="9"/>
        <v>494193.8</v>
      </c>
      <c r="J36" s="20">
        <f t="shared" si="9"/>
        <v>0.99999999999999989</v>
      </c>
      <c r="K36" s="24">
        <f t="shared" si="9"/>
        <v>503577.8</v>
      </c>
      <c r="L36" s="20">
        <f t="shared" si="9"/>
        <v>1</v>
      </c>
    </row>
    <row r="37" spans="4:12" x14ac:dyDescent="0.25">
      <c r="D37" s="16"/>
    </row>
    <row r="38" spans="4:12" x14ac:dyDescent="0.25">
      <c r="D38" s="16"/>
    </row>
    <row r="39" spans="4:12" ht="25.5" x14ac:dyDescent="0.25">
      <c r="D39" s="17" t="s">
        <v>42</v>
      </c>
      <c r="E39" s="22" t="s">
        <v>58</v>
      </c>
      <c r="F39" s="23"/>
      <c r="G39" s="22" t="s">
        <v>59</v>
      </c>
      <c r="H39" s="23"/>
    </row>
    <row r="40" spans="4:12" ht="25.5" x14ac:dyDescent="0.25">
      <c r="D40" s="17"/>
      <c r="E40" s="17" t="s">
        <v>70</v>
      </c>
      <c r="F40" s="17" t="s">
        <v>0</v>
      </c>
      <c r="G40" s="17" t="s">
        <v>70</v>
      </c>
      <c r="H40" s="17" t="s">
        <v>0</v>
      </c>
    </row>
    <row r="41" spans="4:12" x14ac:dyDescent="0.25">
      <c r="D41" s="18" t="s">
        <v>43</v>
      </c>
      <c r="E41" s="24">
        <v>157906</v>
      </c>
      <c r="F41" s="20">
        <f>E41/$E$48</f>
        <v>0.24007285531408973</v>
      </c>
      <c r="G41" s="24">
        <v>176247</v>
      </c>
      <c r="H41" s="20">
        <f>G41/$G$48</f>
        <v>0.28789003638501964</v>
      </c>
      <c r="I41" s="19"/>
    </row>
    <row r="42" spans="4:12" x14ac:dyDescent="0.25">
      <c r="D42" s="18" t="s">
        <v>44</v>
      </c>
      <c r="E42" s="24">
        <v>173136</v>
      </c>
      <c r="F42" s="20">
        <f t="shared" ref="F42:F47" si="10">E42/$E$48</f>
        <v>0.26322783097323876</v>
      </c>
      <c r="G42" s="24">
        <v>141119</v>
      </c>
      <c r="H42" s="20">
        <f t="shared" ref="H42:H47" si="11">G42/$G$48</f>
        <v>0.23051032950698502</v>
      </c>
      <c r="I42" s="19"/>
    </row>
    <row r="43" spans="4:12" x14ac:dyDescent="0.25">
      <c r="D43" s="18" t="s">
        <v>45</v>
      </c>
      <c r="E43" s="24">
        <v>108413</v>
      </c>
      <c r="F43" s="20">
        <f t="shared" si="10"/>
        <v>0.16482602601019852</v>
      </c>
      <c r="G43" s="24">
        <v>114335</v>
      </c>
      <c r="H43" s="20">
        <f t="shared" si="11"/>
        <v>0.18676009980357808</v>
      </c>
      <c r="I43" s="19"/>
    </row>
    <row r="44" spans="4:12" x14ac:dyDescent="0.25">
      <c r="D44" s="18" t="s">
        <v>46</v>
      </c>
      <c r="E44" s="24">
        <v>77856.2</v>
      </c>
      <c r="F44" s="20">
        <f t="shared" si="10"/>
        <v>0.11836890452487449</v>
      </c>
      <c r="G44" s="24">
        <v>48357.5</v>
      </c>
      <c r="H44" s="20">
        <f t="shared" si="11"/>
        <v>7.8989386681694376E-2</v>
      </c>
      <c r="I44" s="19"/>
    </row>
    <row r="45" spans="4:12" x14ac:dyDescent="0.25">
      <c r="D45" s="18" t="s">
        <v>47</v>
      </c>
      <c r="E45" s="24">
        <v>60076.7</v>
      </c>
      <c r="F45" s="20">
        <f t="shared" si="10"/>
        <v>9.1337788981089851E-2</v>
      </c>
      <c r="G45" s="24">
        <v>40796.5</v>
      </c>
      <c r="H45" s="20">
        <f t="shared" si="11"/>
        <v>6.6638898077025166E-2</v>
      </c>
      <c r="I45" s="19"/>
    </row>
    <row r="46" spans="4:12" x14ac:dyDescent="0.25">
      <c r="D46" s="18" t="s">
        <v>48</v>
      </c>
      <c r="E46" s="24">
        <v>45505.4</v>
      </c>
      <c r="F46" s="20">
        <f t="shared" si="10"/>
        <v>6.9184269820081426E-2</v>
      </c>
      <c r="G46" s="24">
        <v>44792.4</v>
      </c>
      <c r="H46" s="20">
        <f t="shared" si="11"/>
        <v>7.3165986744582065E-2</v>
      </c>
      <c r="I46" s="19"/>
    </row>
    <row r="47" spans="4:12" x14ac:dyDescent="0.25">
      <c r="D47" s="18" t="s">
        <v>49</v>
      </c>
      <c r="E47" s="24">
        <v>34848.699999999997</v>
      </c>
      <c r="F47" s="20">
        <f t="shared" si="10"/>
        <v>5.2982324376427227E-2</v>
      </c>
      <c r="G47" s="24">
        <v>46555.1</v>
      </c>
      <c r="H47" s="20">
        <f t="shared" si="11"/>
        <v>7.6045262801115648E-2</v>
      </c>
      <c r="I47" s="19"/>
    </row>
    <row r="48" spans="4:12" x14ac:dyDescent="0.25">
      <c r="D48" s="18" t="s">
        <v>23</v>
      </c>
      <c r="E48" s="24">
        <f>SUM(E41:E47)</f>
        <v>657742</v>
      </c>
      <c r="F48" s="20">
        <f>SUM(F41:F47)</f>
        <v>1</v>
      </c>
      <c r="G48" s="24">
        <f>SUM(G41:G47)</f>
        <v>612202.5</v>
      </c>
      <c r="H48" s="20">
        <f>SUM(H41:H47)</f>
        <v>1</v>
      </c>
      <c r="J48" s="10"/>
    </row>
    <row r="49" spans="4:18" x14ac:dyDescent="0.25">
      <c r="D49"/>
      <c r="J49" s="10"/>
    </row>
    <row r="50" spans="4:18" x14ac:dyDescent="0.25">
      <c r="D50" s="14"/>
    </row>
    <row r="51" spans="4:18" ht="25.5" x14ac:dyDescent="0.25">
      <c r="D51" s="17" t="s">
        <v>42</v>
      </c>
      <c r="E51" s="22" t="s">
        <v>60</v>
      </c>
      <c r="F51" s="23"/>
      <c r="G51" s="22" t="s">
        <v>61</v>
      </c>
      <c r="H51" s="23"/>
      <c r="I51" s="22" t="s">
        <v>62</v>
      </c>
      <c r="J51" s="23"/>
    </row>
    <row r="52" spans="4:18" ht="25.5" x14ac:dyDescent="0.25">
      <c r="D52" s="17"/>
      <c r="E52" s="17" t="s">
        <v>70</v>
      </c>
      <c r="F52" s="17" t="s">
        <v>0</v>
      </c>
      <c r="G52" s="17" t="s">
        <v>70</v>
      </c>
      <c r="H52" s="17" t="s">
        <v>0</v>
      </c>
      <c r="I52" s="17" t="s">
        <v>70</v>
      </c>
      <c r="J52" s="17" t="s">
        <v>0</v>
      </c>
    </row>
    <row r="53" spans="4:18" x14ac:dyDescent="0.25">
      <c r="D53" s="4" t="s">
        <v>43</v>
      </c>
      <c r="E53" s="24">
        <v>58231.8</v>
      </c>
      <c r="F53" s="20">
        <f>E53/$E$60</f>
        <v>0.23320807580650138</v>
      </c>
      <c r="G53" s="24">
        <v>133874</v>
      </c>
      <c r="H53" s="20">
        <f>G53/$G$60</f>
        <v>0.23220116029466659</v>
      </c>
      <c r="I53" s="24">
        <v>140493</v>
      </c>
      <c r="J53" s="20">
        <f>I53/$I$60</f>
        <v>0.32185480074362466</v>
      </c>
    </row>
    <row r="54" spans="4:18" x14ac:dyDescent="0.25">
      <c r="D54" s="4" t="s">
        <v>44</v>
      </c>
      <c r="E54" s="24">
        <v>66577.8</v>
      </c>
      <c r="F54" s="20">
        <f t="shared" ref="F54:F59" si="12">E54/$E$60</f>
        <v>0.26663233198063752</v>
      </c>
      <c r="G54" s="24">
        <v>161345</v>
      </c>
      <c r="H54" s="20">
        <f t="shared" ref="H54:H59" si="13">G54/$G$60</f>
        <v>0.27984893413017448</v>
      </c>
      <c r="I54" s="24">
        <v>83504.399999999994</v>
      </c>
      <c r="J54" s="20">
        <f t="shared" ref="J54:J59" si="14">I54/$I$60</f>
        <v>0.19129986563897083</v>
      </c>
    </row>
    <row r="55" spans="4:18" x14ac:dyDescent="0.25">
      <c r="D55" s="4" t="s">
        <v>45</v>
      </c>
      <c r="E55" s="24">
        <v>37018</v>
      </c>
      <c r="F55" s="20">
        <f t="shared" si="12"/>
        <v>0.14825055296599224</v>
      </c>
      <c r="G55" s="24">
        <v>109512</v>
      </c>
      <c r="H55" s="20">
        <f t="shared" si="13"/>
        <v>0.1899458704915781</v>
      </c>
      <c r="I55" s="24">
        <v>75440</v>
      </c>
      <c r="J55" s="20">
        <f t="shared" si="14"/>
        <v>0.17282516686311095</v>
      </c>
    </row>
    <row r="56" spans="4:18" ht="25.5" x14ac:dyDescent="0.25">
      <c r="D56" s="4" t="s">
        <v>46</v>
      </c>
      <c r="E56" s="24">
        <v>36942.400000000001</v>
      </c>
      <c r="F56" s="20">
        <f t="shared" si="12"/>
        <v>0.14794778831624811</v>
      </c>
      <c r="G56" s="24">
        <v>70481.3</v>
      </c>
      <c r="H56" s="20">
        <f t="shared" si="13"/>
        <v>0.12224808132330761</v>
      </c>
      <c r="I56" s="24">
        <v>18790</v>
      </c>
      <c r="J56" s="20">
        <f t="shared" si="14"/>
        <v>4.3045929021180471E-2</v>
      </c>
    </row>
    <row r="57" spans="4:18" x14ac:dyDescent="0.25">
      <c r="D57" s="4" t="s">
        <v>47</v>
      </c>
      <c r="E57" s="24">
        <v>25404.6</v>
      </c>
      <c r="F57" s="20">
        <f t="shared" si="12"/>
        <v>0.10174093678426296</v>
      </c>
      <c r="G57" s="24">
        <v>40268</v>
      </c>
      <c r="H57" s="20">
        <f t="shared" si="13"/>
        <v>6.9843855586190245E-2</v>
      </c>
      <c r="I57" s="24">
        <v>33820.699999999997</v>
      </c>
      <c r="J57" s="20">
        <f t="shared" si="14"/>
        <v>7.7479694073796609E-2</v>
      </c>
    </row>
    <row r="58" spans="4:18" x14ac:dyDescent="0.25">
      <c r="D58" s="4" t="s">
        <v>48</v>
      </c>
      <c r="E58" s="24">
        <v>14084.5</v>
      </c>
      <c r="F58" s="20">
        <f t="shared" si="12"/>
        <v>5.640593530848554E-2</v>
      </c>
      <c r="G58" s="24">
        <v>24627.4</v>
      </c>
      <c r="H58" s="20">
        <f t="shared" si="13"/>
        <v>4.2715619575428181E-2</v>
      </c>
      <c r="I58" s="24">
        <v>50933.9</v>
      </c>
      <c r="J58" s="20">
        <f t="shared" si="14"/>
        <v>0.11668424929068143</v>
      </c>
    </row>
    <row r="59" spans="4:18" ht="25.5" x14ac:dyDescent="0.25">
      <c r="D59" s="4" t="s">
        <v>49</v>
      </c>
      <c r="E59" s="24">
        <v>11439.8</v>
      </c>
      <c r="F59" s="20">
        <f t="shared" si="12"/>
        <v>4.581437883787233E-2</v>
      </c>
      <c r="G59" s="24">
        <v>36435.5</v>
      </c>
      <c r="H59" s="20">
        <f t="shared" si="13"/>
        <v>6.319647859865489E-2</v>
      </c>
      <c r="I59" s="24">
        <v>33528.5</v>
      </c>
      <c r="J59" s="20">
        <f t="shared" si="14"/>
        <v>7.6810294368634874E-2</v>
      </c>
    </row>
    <row r="60" spans="4:18" x14ac:dyDescent="0.25">
      <c r="D60" s="4" t="s">
        <v>23</v>
      </c>
      <c r="E60" s="24">
        <f t="shared" ref="E60:J60" si="15">SUM(E53:E59)</f>
        <v>249698.9</v>
      </c>
      <c r="F60" s="20">
        <f t="shared" si="15"/>
        <v>1.0000000000000002</v>
      </c>
      <c r="G60" s="24">
        <f t="shared" si="15"/>
        <v>576543.19999999995</v>
      </c>
      <c r="H60" s="20">
        <f t="shared" si="15"/>
        <v>0.99999999999999989</v>
      </c>
      <c r="I60" s="24">
        <f t="shared" si="15"/>
        <v>436510.50000000006</v>
      </c>
      <c r="J60" s="20">
        <f t="shared" si="15"/>
        <v>0.99999999999999967</v>
      </c>
    </row>
    <row r="61" spans="4:18" x14ac:dyDescent="0.25">
      <c r="D61" s="14"/>
    </row>
    <row r="62" spans="4:18" x14ac:dyDescent="0.25">
      <c r="D62" s="14"/>
    </row>
    <row r="63" spans="4:18" ht="25.5" x14ac:dyDescent="0.25">
      <c r="D63" s="17" t="s">
        <v>42</v>
      </c>
      <c r="E63" s="22" t="s">
        <v>63</v>
      </c>
      <c r="F63" s="23"/>
      <c r="G63" s="22" t="s">
        <v>64</v>
      </c>
      <c r="H63" s="23"/>
      <c r="I63" s="22" t="s">
        <v>65</v>
      </c>
      <c r="J63" s="23"/>
      <c r="K63" s="22" t="s">
        <v>66</v>
      </c>
      <c r="L63" s="23"/>
      <c r="M63" s="22" t="s">
        <v>67</v>
      </c>
      <c r="N63" s="23"/>
      <c r="O63" s="22" t="s">
        <v>68</v>
      </c>
      <c r="P63" s="23"/>
      <c r="Q63" s="22" t="s">
        <v>69</v>
      </c>
      <c r="R63" s="23"/>
    </row>
    <row r="64" spans="4:18" ht="25.5" x14ac:dyDescent="0.25">
      <c r="D64" s="5"/>
      <c r="E64" s="17" t="s">
        <v>70</v>
      </c>
      <c r="F64" s="17" t="s">
        <v>0</v>
      </c>
      <c r="G64" s="17" t="s">
        <v>70</v>
      </c>
      <c r="H64" s="17" t="s">
        <v>0</v>
      </c>
      <c r="I64" s="17" t="s">
        <v>70</v>
      </c>
      <c r="J64" s="17" t="s">
        <v>0</v>
      </c>
      <c r="K64" s="17" t="s">
        <v>70</v>
      </c>
      <c r="L64" s="17" t="s">
        <v>0</v>
      </c>
      <c r="M64" s="17" t="s">
        <v>70</v>
      </c>
      <c r="N64" s="17" t="s">
        <v>0</v>
      </c>
      <c r="O64" s="17" t="s">
        <v>70</v>
      </c>
      <c r="P64" s="17" t="s">
        <v>0</v>
      </c>
      <c r="Q64" s="17" t="s">
        <v>70</v>
      </c>
      <c r="R64" s="17" t="s">
        <v>0</v>
      </c>
    </row>
    <row r="65" spans="4:18" x14ac:dyDescent="0.25">
      <c r="D65" s="4" t="s">
        <v>43</v>
      </c>
      <c r="E65" s="24">
        <v>34845.599999999999</v>
      </c>
      <c r="F65" s="20">
        <f>E65/$E$72</f>
        <v>0.22233278941590362</v>
      </c>
      <c r="G65" s="24">
        <v>17802.400000000001</v>
      </c>
      <c r="H65" s="20">
        <f>G65/$G$72</f>
        <v>0.22138089479296527</v>
      </c>
      <c r="I65" s="24">
        <v>9881.1200000000008</v>
      </c>
      <c r="J65" s="20">
        <f>I65/$I$72</f>
        <v>0.19321304642492745</v>
      </c>
      <c r="K65" s="24">
        <v>14294.8</v>
      </c>
      <c r="L65" s="20">
        <f>K65/$K$72</f>
        <v>0.22072752315393857</v>
      </c>
      <c r="M65" s="24">
        <v>23692.9</v>
      </c>
      <c r="N65" s="20">
        <f>M65/$M$72</f>
        <v>0.27790468390950546</v>
      </c>
      <c r="O65" s="24">
        <v>52530.6</v>
      </c>
      <c r="P65" s="20">
        <f>O65/$O$72</f>
        <v>0.39944833719837441</v>
      </c>
      <c r="Q65" s="24">
        <v>55028.1</v>
      </c>
      <c r="R65" s="20">
        <f>Q65/$Q$72</f>
        <v>0.29758575692304196</v>
      </c>
    </row>
    <row r="66" spans="4:18" x14ac:dyDescent="0.25">
      <c r="D66" s="4" t="s">
        <v>44</v>
      </c>
      <c r="E66" s="24">
        <v>38454.199999999997</v>
      </c>
      <c r="F66" s="20">
        <f t="shared" ref="F66:F71" si="16">E66/$E$72</f>
        <v>0.2453575071388365</v>
      </c>
      <c r="G66" s="24">
        <v>26828.9</v>
      </c>
      <c r="H66" s="20">
        <f t="shared" ref="H66:H71" si="17">G66/$G$72</f>
        <v>0.33362950435396271</v>
      </c>
      <c r="I66" s="24">
        <v>21229.5</v>
      </c>
      <c r="J66" s="20">
        <f t="shared" ref="J66:J71" si="18">I66/$I$72</f>
        <v>0.415116542363416</v>
      </c>
      <c r="K66" s="24">
        <v>14966.3</v>
      </c>
      <c r="L66" s="20">
        <f t="shared" ref="L66:L71" si="19">K66/$K$72</f>
        <v>0.2310962258848526</v>
      </c>
      <c r="M66" s="24">
        <v>19678.5</v>
      </c>
      <c r="N66" s="20">
        <f t="shared" ref="N66:N71" si="20">M66/$M$72</f>
        <v>0.23081798016761151</v>
      </c>
      <c r="O66" s="24">
        <v>19710.7</v>
      </c>
      <c r="P66" s="20">
        <f t="shared" ref="P66:P71" si="21">O66/$O$72</f>
        <v>0.14988228461155972</v>
      </c>
      <c r="Q66" s="24">
        <v>33398.800000000003</v>
      </c>
      <c r="R66" s="20">
        <f t="shared" ref="R66:R71" si="22">Q66/$Q$72</f>
        <v>0.1806169425860841</v>
      </c>
    </row>
    <row r="67" spans="4:18" x14ac:dyDescent="0.25">
      <c r="D67" s="4" t="s">
        <v>45</v>
      </c>
      <c r="E67" s="24">
        <v>21890</v>
      </c>
      <c r="F67" s="20">
        <f t="shared" si="16"/>
        <v>0.13966942053843615</v>
      </c>
      <c r="G67" s="24">
        <v>12336</v>
      </c>
      <c r="H67" s="20">
        <f t="shared" si="17"/>
        <v>0.15340373871871318</v>
      </c>
      <c r="I67" s="24">
        <v>7666</v>
      </c>
      <c r="J67" s="20">
        <f t="shared" si="18"/>
        <v>0.14989912215351028</v>
      </c>
      <c r="K67" s="24">
        <v>13779</v>
      </c>
      <c r="L67" s="20">
        <f t="shared" si="19"/>
        <v>0.21276300063926179</v>
      </c>
      <c r="M67" s="24">
        <v>21243</v>
      </c>
      <c r="N67" s="20">
        <f t="shared" si="20"/>
        <v>0.24916870456084414</v>
      </c>
      <c r="O67" s="24">
        <v>15799</v>
      </c>
      <c r="P67" s="20">
        <f t="shared" si="21"/>
        <v>0.12013729672604383</v>
      </c>
      <c r="Q67" s="24">
        <v>33767</v>
      </c>
      <c r="R67" s="20">
        <f t="shared" si="22"/>
        <v>0.1826081266483916</v>
      </c>
    </row>
    <row r="68" spans="4:18" ht="25.5" x14ac:dyDescent="0.25">
      <c r="D68" s="4" t="s">
        <v>46</v>
      </c>
      <c r="E68" s="24">
        <v>31906.5</v>
      </c>
      <c r="F68" s="20">
        <f t="shared" si="16"/>
        <v>0.2035798248702427</v>
      </c>
      <c r="G68" s="24">
        <v>3713.47</v>
      </c>
      <c r="H68" s="20">
        <f t="shared" si="17"/>
        <v>4.6178678795377737E-2</v>
      </c>
      <c r="I68" s="24">
        <v>2310.5</v>
      </c>
      <c r="J68" s="20">
        <f t="shared" si="18"/>
        <v>4.5178961875252485E-2</v>
      </c>
      <c r="K68" s="24">
        <v>5933.78</v>
      </c>
      <c r="L68" s="20">
        <f t="shared" si="19"/>
        <v>9.1624126419423677E-2</v>
      </c>
      <c r="M68" s="24">
        <v>9521.68</v>
      </c>
      <c r="N68" s="20">
        <f t="shared" si="20"/>
        <v>0.11168406867405256</v>
      </c>
      <c r="O68" s="24">
        <v>1852.99</v>
      </c>
      <c r="P68" s="20">
        <f t="shared" si="21"/>
        <v>1.4090335430115321E-2</v>
      </c>
      <c r="Q68" s="24">
        <v>5700.05</v>
      </c>
      <c r="R68" s="20">
        <f t="shared" si="22"/>
        <v>3.0825227361097066E-2</v>
      </c>
    </row>
    <row r="69" spans="4:18" x14ac:dyDescent="0.25">
      <c r="D69" s="4" t="s">
        <v>47</v>
      </c>
      <c r="E69" s="24">
        <v>11806</v>
      </c>
      <c r="F69" s="20">
        <f t="shared" si="16"/>
        <v>7.5328331606979312E-2</v>
      </c>
      <c r="G69" s="24">
        <v>12516.2</v>
      </c>
      <c r="H69" s="20">
        <f t="shared" si="17"/>
        <v>0.15564460721069698</v>
      </c>
      <c r="I69" s="24">
        <v>3631.26</v>
      </c>
      <c r="J69" s="20">
        <f t="shared" si="18"/>
        <v>7.1004785587158337E-2</v>
      </c>
      <c r="K69" s="24">
        <v>5579.75</v>
      </c>
      <c r="L69" s="20">
        <f t="shared" si="19"/>
        <v>8.6157511634873438E-2</v>
      </c>
      <c r="M69" s="24">
        <v>4636.72</v>
      </c>
      <c r="N69" s="20">
        <f t="shared" si="20"/>
        <v>5.438617501348008E-2</v>
      </c>
      <c r="O69" s="24">
        <v>14455.3</v>
      </c>
      <c r="P69" s="20">
        <f t="shared" si="21"/>
        <v>0.10991965727982665</v>
      </c>
      <c r="Q69" s="24">
        <v>8950.5499999999993</v>
      </c>
      <c r="R69" s="20">
        <f t="shared" si="22"/>
        <v>4.8403564662918272E-2</v>
      </c>
    </row>
    <row r="70" spans="4:18" x14ac:dyDescent="0.25">
      <c r="D70" s="4" t="s">
        <v>48</v>
      </c>
      <c r="E70" s="24">
        <v>10798.6</v>
      </c>
      <c r="F70" s="20">
        <f t="shared" si="16"/>
        <v>6.8900603226421039E-2</v>
      </c>
      <c r="G70" s="24">
        <v>4045.22</v>
      </c>
      <c r="H70" s="20">
        <f t="shared" si="17"/>
        <v>5.0304140072933927E-2</v>
      </c>
      <c r="I70" s="24">
        <v>2021.49</v>
      </c>
      <c r="J70" s="20">
        <f t="shared" si="18"/>
        <v>3.9527729773297618E-2</v>
      </c>
      <c r="K70" s="24">
        <v>5995.62</v>
      </c>
      <c r="L70" s="20">
        <f t="shared" si="19"/>
        <v>9.2579004419244562E-2</v>
      </c>
      <c r="M70" s="24">
        <v>3132.54</v>
      </c>
      <c r="N70" s="20">
        <f t="shared" si="20"/>
        <v>3.6742971039167099E-2</v>
      </c>
      <c r="O70" s="24">
        <v>17630.400000000001</v>
      </c>
      <c r="P70" s="20">
        <f t="shared" si="21"/>
        <v>0.13406345947204526</v>
      </c>
      <c r="Q70" s="24">
        <v>28868.2</v>
      </c>
      <c r="R70" s="20">
        <f t="shared" si="22"/>
        <v>0.15611596889599605</v>
      </c>
    </row>
    <row r="71" spans="4:18" ht="25.5" x14ac:dyDescent="0.25">
      <c r="D71" s="4" t="s">
        <v>49</v>
      </c>
      <c r="E71" s="24">
        <v>7026.32</v>
      </c>
      <c r="F71" s="20">
        <f t="shared" si="16"/>
        <v>4.4831523203180658E-2</v>
      </c>
      <c r="G71" s="24">
        <v>3173.06</v>
      </c>
      <c r="H71" s="20">
        <f t="shared" si="17"/>
        <v>3.9458436055350196E-2</v>
      </c>
      <c r="I71" s="24">
        <v>4401.1899999999996</v>
      </c>
      <c r="J71" s="20">
        <f t="shared" si="18"/>
        <v>8.6059811822437771E-2</v>
      </c>
      <c r="K71" s="24">
        <v>4212.95</v>
      </c>
      <c r="L71" s="20">
        <f t="shared" si="19"/>
        <v>6.50526078484054E-2</v>
      </c>
      <c r="M71" s="24">
        <v>3350.15</v>
      </c>
      <c r="N71" s="20">
        <f t="shared" si="20"/>
        <v>3.9295416635339267E-2</v>
      </c>
      <c r="O71" s="24">
        <v>9528.8799999999992</v>
      </c>
      <c r="P71" s="20">
        <f t="shared" si="21"/>
        <v>7.2458629282034587E-2</v>
      </c>
      <c r="Q71" s="24">
        <v>19202.400000000001</v>
      </c>
      <c r="R71" s="20">
        <f t="shared" si="22"/>
        <v>0.10384441292247092</v>
      </c>
    </row>
    <row r="72" spans="4:18" x14ac:dyDescent="0.25">
      <c r="D72" s="4" t="s">
        <v>23</v>
      </c>
      <c r="E72" s="24">
        <f t="shared" ref="E72:R72" si="23">SUM(E65:E71)</f>
        <v>156727.22</v>
      </c>
      <c r="F72" s="20">
        <f t="shared" si="23"/>
        <v>0.99999999999999989</v>
      </c>
      <c r="G72" s="24">
        <f t="shared" si="23"/>
        <v>80415.25</v>
      </c>
      <c r="H72" s="20">
        <f t="shared" si="23"/>
        <v>0.99999999999999989</v>
      </c>
      <c r="I72" s="24">
        <f t="shared" si="23"/>
        <v>51141.060000000005</v>
      </c>
      <c r="J72" s="20">
        <f t="shared" si="23"/>
        <v>1</v>
      </c>
      <c r="K72" s="24">
        <f t="shared" si="23"/>
        <v>64762.2</v>
      </c>
      <c r="L72" s="20">
        <f t="shared" si="23"/>
        <v>1</v>
      </c>
      <c r="M72" s="24">
        <f t="shared" si="23"/>
        <v>85255.489999999991</v>
      </c>
      <c r="N72" s="20">
        <f t="shared" si="23"/>
        <v>1.0000000000000002</v>
      </c>
      <c r="O72" s="24">
        <f t="shared" si="23"/>
        <v>131507.87000000002</v>
      </c>
      <c r="P72" s="20">
        <f t="shared" si="23"/>
        <v>0.99999999999999967</v>
      </c>
      <c r="Q72" s="24">
        <f t="shared" si="23"/>
        <v>184915.1</v>
      </c>
      <c r="R72" s="20">
        <f t="shared" si="23"/>
        <v>1</v>
      </c>
    </row>
    <row r="73" spans="4:18" x14ac:dyDescent="0.25">
      <c r="D73" s="14"/>
    </row>
    <row r="74" spans="4:18" x14ac:dyDescent="0.25">
      <c r="D74" s="1" t="s">
        <v>36</v>
      </c>
      <c r="I74" s="13"/>
    </row>
    <row r="75" spans="4:18" ht="25.5" x14ac:dyDescent="0.25">
      <c r="D75" s="5"/>
      <c r="E75" s="17" t="s">
        <v>70</v>
      </c>
      <c r="F75" s="5" t="s">
        <v>0</v>
      </c>
    </row>
    <row r="76" spans="4:18" ht="25.5" x14ac:dyDescent="0.25">
      <c r="D76" s="4" t="s">
        <v>5</v>
      </c>
      <c r="E76" s="24">
        <v>489272.2</v>
      </c>
      <c r="F76" s="20">
        <v>0.18050118579379013</v>
      </c>
    </row>
    <row r="77" spans="4:18" x14ac:dyDescent="0.25">
      <c r="D77" s="4" t="s">
        <v>6</v>
      </c>
      <c r="E77" s="24">
        <v>482282.7</v>
      </c>
      <c r="F77" s="20">
        <v>0.17792263537113034</v>
      </c>
    </row>
    <row r="78" spans="4:18" x14ac:dyDescent="0.25">
      <c r="D78" s="4" t="s">
        <v>7</v>
      </c>
      <c r="E78" s="24">
        <v>430704.6</v>
      </c>
      <c r="F78" s="20">
        <v>0.1588945601790579</v>
      </c>
      <c r="H78" s="10"/>
    </row>
    <row r="79" spans="4:18" x14ac:dyDescent="0.25">
      <c r="D79" s="4" t="s">
        <v>8</v>
      </c>
      <c r="E79" s="24">
        <v>1308372</v>
      </c>
      <c r="F79" s="20">
        <v>0.48268161865602166</v>
      </c>
      <c r="I79" s="10"/>
    </row>
    <row r="80" spans="4:18" x14ac:dyDescent="0.25">
      <c r="D80" s="4" t="s">
        <v>23</v>
      </c>
      <c r="E80" s="24">
        <f>SUM(E76:E79)</f>
        <v>2710631.5</v>
      </c>
      <c r="F80" s="20">
        <v>1</v>
      </c>
    </row>
    <row r="82" spans="1:8" x14ac:dyDescent="0.25">
      <c r="D82" s="1" t="s">
        <v>35</v>
      </c>
    </row>
    <row r="83" spans="1:8" ht="25.5" x14ac:dyDescent="0.25">
      <c r="D83" s="5"/>
      <c r="E83" s="17" t="s">
        <v>70</v>
      </c>
      <c r="F83" s="6" t="s">
        <v>0</v>
      </c>
    </row>
    <row r="84" spans="1:8" x14ac:dyDescent="0.25">
      <c r="D84" s="7" t="s">
        <v>9</v>
      </c>
      <c r="E84" s="24">
        <v>907862</v>
      </c>
      <c r="F84" s="20">
        <v>0.64739999999999998</v>
      </c>
    </row>
    <row r="85" spans="1:8" x14ac:dyDescent="0.25">
      <c r="A85" s="8"/>
      <c r="D85" s="7" t="s">
        <v>10</v>
      </c>
      <c r="E85" s="24">
        <v>494397</v>
      </c>
      <c r="F85" s="20">
        <v>0.35249999999999998</v>
      </c>
    </row>
    <row r="86" spans="1:8" x14ac:dyDescent="0.25">
      <c r="A86" s="8"/>
      <c r="D86" s="7" t="s">
        <v>23</v>
      </c>
      <c r="E86" s="24">
        <f>E84+E85</f>
        <v>1402259</v>
      </c>
      <c r="F86" s="20">
        <v>1</v>
      </c>
    </row>
    <row r="87" spans="1:8" x14ac:dyDescent="0.25">
      <c r="A87" s="8"/>
      <c r="E87" s="10"/>
    </row>
    <row r="88" spans="1:8" x14ac:dyDescent="0.25">
      <c r="A88" s="2"/>
      <c r="D88" s="1" t="s">
        <v>28</v>
      </c>
    </row>
    <row r="89" spans="1:8" ht="26.25" thickBot="1" x14ac:dyDescent="0.3">
      <c r="A89" s="3"/>
      <c r="D89" s="5"/>
      <c r="E89" s="17" t="s">
        <v>70</v>
      </c>
      <c r="F89" s="5" t="s">
        <v>0</v>
      </c>
    </row>
    <row r="90" spans="1:8" ht="39" thickTop="1" x14ac:dyDescent="0.25">
      <c r="D90" s="4" t="s">
        <v>30</v>
      </c>
      <c r="E90" s="24">
        <v>87401</v>
      </c>
      <c r="F90" s="20">
        <v>9.6271239461504066E-2</v>
      </c>
      <c r="H90" s="12"/>
    </row>
    <row r="91" spans="1:8" ht="51" x14ac:dyDescent="0.25">
      <c r="D91" s="4" t="s">
        <v>31</v>
      </c>
      <c r="E91" s="24">
        <v>772795</v>
      </c>
      <c r="F91" s="20">
        <v>0.85122518620671428</v>
      </c>
      <c r="H91" s="12"/>
    </row>
    <row r="92" spans="1:8" ht="25.5" x14ac:dyDescent="0.25">
      <c r="D92" s="4" t="s">
        <v>29</v>
      </c>
      <c r="E92" s="24">
        <v>47666</v>
      </c>
      <c r="F92" s="20">
        <v>5.2503574331781697E-2</v>
      </c>
      <c r="H92" s="12"/>
    </row>
    <row r="93" spans="1:8" x14ac:dyDescent="0.25">
      <c r="D93" s="4" t="s">
        <v>23</v>
      </c>
      <c r="E93" s="24">
        <f>SUM(E90:E92)</f>
        <v>907862</v>
      </c>
      <c r="F93" s="20">
        <v>1</v>
      </c>
    </row>
    <row r="94" spans="1:8" x14ac:dyDescent="0.25">
      <c r="E94" s="11"/>
    </row>
    <row r="95" spans="1:8" x14ac:dyDescent="0.25">
      <c r="D95" s="1" t="s">
        <v>32</v>
      </c>
    </row>
    <row r="96" spans="1:8" ht="25.5" x14ac:dyDescent="0.25">
      <c r="D96" s="5"/>
      <c r="E96" s="17" t="s">
        <v>70</v>
      </c>
      <c r="F96" s="5" t="s">
        <v>0</v>
      </c>
    </row>
    <row r="97" spans="4:6" ht="25.5" x14ac:dyDescent="0.25">
      <c r="D97" s="4" t="s">
        <v>41</v>
      </c>
      <c r="E97" s="24">
        <v>18830.82468385277</v>
      </c>
      <c r="F97" s="20">
        <v>0.22387787812886731</v>
      </c>
    </row>
    <row r="98" spans="4:6" ht="25.5" x14ac:dyDescent="0.25">
      <c r="D98" s="4" t="s">
        <v>33</v>
      </c>
      <c r="E98" s="24">
        <v>18550.337399120719</v>
      </c>
      <c r="F98" s="20">
        <v>0.22054319156031862</v>
      </c>
    </row>
    <row r="99" spans="4:6" x14ac:dyDescent="0.25">
      <c r="D99" s="4" t="s">
        <v>11</v>
      </c>
      <c r="E99" s="24">
        <v>730.06981132075589</v>
      </c>
      <c r="F99" s="20">
        <v>8.6797303351555787E-3</v>
      </c>
    </row>
    <row r="100" spans="4:6" x14ac:dyDescent="0.25">
      <c r="D100" s="4" t="s">
        <v>40</v>
      </c>
      <c r="E100" s="24">
        <v>18501.145605107016</v>
      </c>
      <c r="F100" s="20">
        <v>0.21995835501438743</v>
      </c>
    </row>
    <row r="101" spans="4:6" x14ac:dyDescent="0.25">
      <c r="D101" s="4" t="s">
        <v>12</v>
      </c>
      <c r="E101" s="24">
        <v>7173.9934655261823</v>
      </c>
      <c r="F101" s="20">
        <v>8.5290923883411918E-2</v>
      </c>
    </row>
    <row r="102" spans="4:6" x14ac:dyDescent="0.25">
      <c r="D102" s="4" t="s">
        <v>13</v>
      </c>
      <c r="E102" s="24">
        <v>2054.1449794138061</v>
      </c>
      <c r="F102" s="20">
        <v>2.4421533686443852E-2</v>
      </c>
    </row>
    <row r="103" spans="4:6" x14ac:dyDescent="0.25">
      <c r="D103" s="4" t="s">
        <v>34</v>
      </c>
      <c r="E103" s="24">
        <v>18271.522463551231</v>
      </c>
      <c r="F103" s="20">
        <v>0.21722838739141473</v>
      </c>
    </row>
    <row r="104" spans="4:6" x14ac:dyDescent="0.25">
      <c r="D104" s="4" t="s">
        <v>23</v>
      </c>
      <c r="E104" s="24">
        <v>84112.038407892484</v>
      </c>
      <c r="F104" s="20">
        <v>0.99999999999999944</v>
      </c>
    </row>
    <row r="105" spans="4:6" x14ac:dyDescent="0.25">
      <c r="E105" s="11"/>
    </row>
    <row r="106" spans="4:6" x14ac:dyDescent="0.25">
      <c r="D106" s="1" t="s">
        <v>1</v>
      </c>
    </row>
    <row r="107" spans="4:6" ht="25.5" x14ac:dyDescent="0.25">
      <c r="D107" s="5"/>
      <c r="E107" s="17" t="s">
        <v>70</v>
      </c>
      <c r="F107" s="5" t="s">
        <v>0</v>
      </c>
    </row>
    <row r="108" spans="4:6" ht="25.5" x14ac:dyDescent="0.25">
      <c r="D108" s="4" t="s">
        <v>37</v>
      </c>
      <c r="E108" s="24">
        <v>30280.44058835641</v>
      </c>
      <c r="F108" s="20">
        <v>0.17431826666537545</v>
      </c>
    </row>
    <row r="109" spans="4:6" ht="38.25" x14ac:dyDescent="0.25">
      <c r="D109" s="4" t="s">
        <v>39</v>
      </c>
      <c r="E109" s="24">
        <v>4013.3497466218073</v>
      </c>
      <c r="F109" s="20">
        <v>2.3104028797455847E-2</v>
      </c>
    </row>
    <row r="110" spans="4:6" ht="25.5" x14ac:dyDescent="0.25">
      <c r="D110" s="4" t="s">
        <v>15</v>
      </c>
      <c r="E110" s="24">
        <v>11249.48847108251</v>
      </c>
      <c r="F110" s="20">
        <v>6.4760990693949097E-2</v>
      </c>
    </row>
    <row r="111" spans="4:6" ht="25.5" x14ac:dyDescent="0.25">
      <c r="D111" s="4" t="s">
        <v>16</v>
      </c>
      <c r="E111" s="24">
        <v>6980.7021718890774</v>
      </c>
      <c r="F111" s="20">
        <v>4.018646621604445E-2</v>
      </c>
    </row>
    <row r="112" spans="4:6" x14ac:dyDescent="0.25">
      <c r="D112" s="4" t="s">
        <v>38</v>
      </c>
      <c r="E112" s="24">
        <v>90107.938396855403</v>
      </c>
      <c r="F112" s="20">
        <v>0.51873286282928721</v>
      </c>
    </row>
    <row r="113" spans="4:6" x14ac:dyDescent="0.25">
      <c r="D113" s="4" t="s">
        <v>12</v>
      </c>
      <c r="E113" s="24">
        <v>17237.023391693867</v>
      </c>
      <c r="F113" s="20">
        <v>9.9229997375467505E-2</v>
      </c>
    </row>
    <row r="114" spans="4:6" x14ac:dyDescent="0.25">
      <c r="D114" s="4" t="s">
        <v>13</v>
      </c>
      <c r="E114" s="24">
        <v>4295.0137189805537</v>
      </c>
      <c r="F114" s="20">
        <v>2.4725510337672958E-2</v>
      </c>
    </row>
    <row r="115" spans="4:6" ht="25.5" x14ac:dyDescent="0.25">
      <c r="D115" s="4" t="s">
        <v>14</v>
      </c>
      <c r="E115" s="24">
        <v>9543.8319615183445</v>
      </c>
      <c r="F115" s="20">
        <v>5.4941877084747869E-2</v>
      </c>
    </row>
    <row r="116" spans="4:6" x14ac:dyDescent="0.25">
      <c r="D116" s="4" t="s">
        <v>23</v>
      </c>
      <c r="E116" s="24">
        <v>173707.78844699796</v>
      </c>
      <c r="F116" s="20">
        <v>1.0000000000000004</v>
      </c>
    </row>
    <row r="117" spans="4:6" x14ac:dyDescent="0.25">
      <c r="E117" s="11"/>
    </row>
    <row r="118" spans="4:6" x14ac:dyDescent="0.25">
      <c r="D118" s="1" t="s">
        <v>2</v>
      </c>
    </row>
    <row r="119" spans="4:6" ht="25.5" x14ac:dyDescent="0.25">
      <c r="D119" s="5"/>
      <c r="E119" s="17" t="s">
        <v>70</v>
      </c>
      <c r="F119" s="5" t="s">
        <v>0</v>
      </c>
    </row>
    <row r="120" spans="4:6" x14ac:dyDescent="0.25">
      <c r="D120" s="4" t="s">
        <v>17</v>
      </c>
      <c r="E120" s="24">
        <v>618210</v>
      </c>
      <c r="F120" s="20">
        <v>0.48180000000000001</v>
      </c>
    </row>
    <row r="121" spans="4:6" x14ac:dyDescent="0.25">
      <c r="D121" s="4" t="s">
        <v>18</v>
      </c>
      <c r="E121" s="24">
        <v>237431.2</v>
      </c>
      <c r="F121" s="20">
        <v>0.185</v>
      </c>
    </row>
    <row r="122" spans="4:6" x14ac:dyDescent="0.25">
      <c r="D122" s="4" t="s">
        <v>19</v>
      </c>
      <c r="E122" s="24">
        <v>158538.6</v>
      </c>
      <c r="F122" s="20">
        <v>0.12359999999999999</v>
      </c>
    </row>
    <row r="123" spans="4:6" x14ac:dyDescent="0.25">
      <c r="D123" s="4" t="s">
        <v>20</v>
      </c>
      <c r="E123" s="24">
        <v>268896.90000000002</v>
      </c>
      <c r="F123" s="20">
        <v>0.20960000000000001</v>
      </c>
    </row>
    <row r="124" spans="4:6" x14ac:dyDescent="0.25">
      <c r="D124"/>
    </row>
    <row r="125" spans="4:6" x14ac:dyDescent="0.25">
      <c r="D125" s="9" t="s">
        <v>3</v>
      </c>
    </row>
    <row r="126" spans="4:6" ht="25.5" x14ac:dyDescent="0.25">
      <c r="D126" s="5"/>
      <c r="E126" s="17" t="s">
        <v>70</v>
      </c>
      <c r="F126" s="5" t="s">
        <v>0</v>
      </c>
    </row>
    <row r="127" spans="4:6" ht="25.5" x14ac:dyDescent="0.25">
      <c r="D127" s="4" t="s">
        <v>24</v>
      </c>
      <c r="E127" s="24">
        <v>414640.89077477303</v>
      </c>
      <c r="F127" s="20">
        <v>0.15032261823225976</v>
      </c>
    </row>
    <row r="128" spans="4:6" ht="38.25" x14ac:dyDescent="0.25">
      <c r="D128" s="4" t="s">
        <v>25</v>
      </c>
      <c r="E128" s="24">
        <v>249638.41131810189</v>
      </c>
      <c r="F128" s="20">
        <v>9.0503132796573627E-2</v>
      </c>
    </row>
    <row r="129" spans="4:6" ht="38.25" x14ac:dyDescent="0.25">
      <c r="D129" s="4" t="s">
        <v>26</v>
      </c>
      <c r="E129" s="24">
        <v>201760.84872431558</v>
      </c>
      <c r="F129" s="20">
        <v>7.3145750242651297E-2</v>
      </c>
    </row>
    <row r="130" spans="4:6" ht="38.25" x14ac:dyDescent="0.25">
      <c r="D130" s="4" t="s">
        <v>27</v>
      </c>
      <c r="E130" s="24">
        <v>1892299.8491828137</v>
      </c>
      <c r="F130" s="20">
        <v>0.68602849872851279</v>
      </c>
    </row>
    <row r="131" spans="4:6" x14ac:dyDescent="0.25">
      <c r="D131" s="4" t="s">
        <v>23</v>
      </c>
      <c r="E131" s="24">
        <v>2758340.0000000042</v>
      </c>
      <c r="F131" s="20">
        <v>0.99999999999999745</v>
      </c>
    </row>
    <row r="132" spans="4:6" x14ac:dyDescent="0.25">
      <c r="D132"/>
    </row>
    <row r="133" spans="4:6" x14ac:dyDescent="0.25">
      <c r="D133" s="1" t="s">
        <v>4</v>
      </c>
    </row>
    <row r="134" spans="4:6" ht="25.5" x14ac:dyDescent="0.25">
      <c r="D134" s="5"/>
      <c r="E134" s="17" t="s">
        <v>70</v>
      </c>
      <c r="F134" s="5" t="s">
        <v>0</v>
      </c>
    </row>
    <row r="135" spans="4:6" ht="51" x14ac:dyDescent="0.25">
      <c r="D135" s="4" t="s">
        <v>21</v>
      </c>
      <c r="E135" s="24">
        <v>823829.97950789158</v>
      </c>
      <c r="F135" s="20">
        <v>0.29866875711764623</v>
      </c>
    </row>
    <row r="136" spans="4:6" ht="51" x14ac:dyDescent="0.25">
      <c r="D136" s="4" t="s">
        <v>22</v>
      </c>
      <c r="E136" s="24">
        <v>1934510.0204921139</v>
      </c>
      <c r="F136" s="20">
        <v>0.70133124288235171</v>
      </c>
    </row>
    <row r="137" spans="4:6" x14ac:dyDescent="0.25">
      <c r="D137" s="4" t="s">
        <v>23</v>
      </c>
      <c r="E137" s="24">
        <v>2758340.0000000056</v>
      </c>
      <c r="F137" s="20">
        <v>1</v>
      </c>
    </row>
  </sheetData>
  <sortState ref="I4:M12">
    <sortCondition descending="1" ref="M4"/>
  </sortState>
  <mergeCells count="19">
    <mergeCell ref="E51:F51"/>
    <mergeCell ref="G51:H51"/>
    <mergeCell ref="I51:J51"/>
    <mergeCell ref="E63:F63"/>
    <mergeCell ref="G63:H63"/>
    <mergeCell ref="I63:J63"/>
    <mergeCell ref="K27:L27"/>
    <mergeCell ref="K63:L63"/>
    <mergeCell ref="M63:N63"/>
    <mergeCell ref="O63:P63"/>
    <mergeCell ref="Q63:R63"/>
    <mergeCell ref="E15:F15"/>
    <mergeCell ref="G15:H15"/>
    <mergeCell ref="I15:J15"/>
    <mergeCell ref="E39:F39"/>
    <mergeCell ref="G39:H39"/>
    <mergeCell ref="E27:F27"/>
    <mergeCell ref="G27:H27"/>
    <mergeCell ref="I27:J2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Blad3</vt:lpstr>
    </vt:vector>
  </TitlesOfParts>
  <Company>SPF/FOD Economie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QUINTELIER Ellen</dc:creator>
  <cp:lastModifiedBy>DURIAU Nicolas</cp:lastModifiedBy>
  <cp:lastPrinted>2018-08-27T11:48:46Z</cp:lastPrinted>
  <dcterms:created xsi:type="dcterms:W3CDTF">2018-07-11T08:56:13Z</dcterms:created>
  <dcterms:modified xsi:type="dcterms:W3CDTF">2018-08-28T08:27:35Z</dcterms:modified>
</cp:coreProperties>
</file>